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swan\kikaku\財政担当(2019～)\01_メール・掲示板等\R2\030113_★公営企業に係る経営比較分析表（令和元年度決算）の分析等について（依頼）\"/>
    </mc:Choice>
  </mc:AlternateContent>
  <xr:revisionPtr revIDLastSave="0" documentId="13_ncr:1_{093C8581-6486-4478-91D8-A7B643389E66}" xr6:coauthVersionLast="40" xr6:coauthVersionMax="40" xr10:uidLastSave="{00000000-0000-0000-0000-000000000000}"/>
  <workbookProtection workbookAlgorithmName="SHA-512" workbookHashValue="9yvGmc5L5g/8xfH7EzeiE8lFsTSUxACZP6Cf2R6zFuiHWX0r6RxV8lUDH72hs9U0qUu+48eDtb7AGq1aDdFfqQ==" workbookSaltValue="vP+dMJHPo9lEuAde+NWR3A==" workbookSpinCount="100000" lockStructure="1"/>
  <bookViews>
    <workbookView xWindow="0" yWindow="0" windowWidth="15360" windowHeight="7635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BB10" i="4"/>
  <c r="AL10" i="4"/>
  <c r="W10" i="4"/>
  <c r="P10" i="4"/>
  <c r="BB8" i="4"/>
  <c r="AD8" i="4"/>
  <c r="W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<sst xmlns="http://schemas.openxmlformats.org/spreadsheetml/2006/main" count="233" uniqueCount="117">
  <si>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</si>
  <si>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</si>
  <si>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</si>
  <si>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</si>
  <si>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</si>
  <si>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</si>
  <si>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</si>
  <si>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</si>
  <si>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</si>
  <si>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</si>
  <si>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</si>
  <si>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</si>
  <si>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</si>
  <si>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</si>
  <si>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</si>
  <si>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</si>
  <si>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</si>
  <si>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</si>
  <si>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</si>
  <si>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</si>
  <si>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</si>
  <si>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</si>
  <si>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</si>
  <si>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</si>
  <si>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</si>
  <si>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</si>
  <si>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</si>
  <si>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</si>
  <si>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</si>
  <si>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</si>
  <si>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</si>
  <si>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</si>
  <si>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</si>
  <si>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</si>
  <si>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</si>
  <si>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</si>
  <si>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</si>
  <si>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</si>
  <si>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</si>
  <si>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</si>
  <si>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</si>
  <si>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</si>
  <si>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</si>
  <si>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</si>
  <si>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</si>
  <si>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</si>
  <si>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</si>
  <si>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</si>
  <si>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</si>
  <si>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</si>
  <si>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</si>
  <si>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</si>
  <si>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</si>
  <si>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</si>
  <si>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</si>
  <si>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</si>
  <si>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</si>
  <si>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</si>
  <si>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</si>
  <si>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</si>
  <si>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</si>
  <si>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</si>
  <si>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</si>
  <si>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</si>
  <si>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</si>
  <si>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</si>
  <si>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</si>
  <si>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</si>
  <si>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</si>
  <si>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</si>
  <si>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</si>
  <si>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</si>
  <si>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</si>
  <si>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</si>
  <si>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</si>
  <si>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</si>
  <si>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</si>
  <si>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</si>
  <si>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</si>
  <si>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</si>
  <si>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</si>
  <si>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</si>
  <si>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</si>
  <si>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</si>
  <si>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</si>
  <si>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</si>
  <si>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</si>
  <si>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</si>
  <si>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</si>
  <si>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</si>
  <si>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</si>
  <si>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</si>
  <si>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</si>
  <si>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</si>
  <si>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</si>
  <si>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秋田県　大潟村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</si>
  <si>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</si>
  <si>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</si>
  <si>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</si>
  <si>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</si>
  <si>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</si>
  <si>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</si>
  <si>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</si>
  <si>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</si>
  <si>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</si>
  <si>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</si>
  <si>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</si>
  <si>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</si>
  <si>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</si>
  <si>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</si>
  <si>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</si>
  <si>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</si>
  <si>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</si>
  <si>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</si>
  <si>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管路については、平成2～3年に大規模な布設替え工事を実施して以降、更新を行っておらず、管路更新率は0％で推移している。
　直近での大規模改修についても検討しておらず、健全な状態である。</t>
    <rPh sb="1" eb="3">
      <t>カンロ</t>
    </rPh>
    <rPh sb="9" eb="11">
      <t>ヘイセイ</t>
    </rPh>
    <rPh sb="14" eb="15">
      <t>ネン</t>
    </rPh>
    <rPh sb="16" eb="19">
      <t>ダイキボ</t>
    </rPh>
    <rPh sb="20" eb="23">
      <t>フセツガ</t>
    </rPh>
    <rPh sb="24" eb="26">
      <t>コウジ</t>
    </rPh>
    <rPh sb="27" eb="29">
      <t>ジッシ</t>
    </rPh>
    <rPh sb="31" eb="33">
      <t>イコウ</t>
    </rPh>
    <rPh sb="34" eb="36">
      <t>コウシン</t>
    </rPh>
    <rPh sb="37" eb="38">
      <t>オコナ</t>
    </rPh>
    <rPh sb="44" eb="46">
      <t>カンロ</t>
    </rPh>
    <rPh sb="46" eb="48">
      <t>コウシン</t>
    </rPh>
    <rPh sb="48" eb="49">
      <t>リツ</t>
    </rPh>
    <rPh sb="53" eb="55">
      <t>スイイ</t>
    </rPh>
    <rPh sb="62" eb="64">
      <t>チョッキン</t>
    </rPh>
    <rPh sb="66" eb="69">
      <t>ダイキボ</t>
    </rPh>
    <rPh sb="69" eb="71">
      <t>カイシュウ</t>
    </rPh>
    <rPh sb="76" eb="78">
      <t>ケントウ</t>
    </rPh>
    <rPh sb="84" eb="86">
      <t>ケンゼン</t>
    </rPh>
    <rPh sb="87" eb="89">
      <t>ジョウタイ</t>
    </rPh>
    <phoneticPr fontId="4"/>
  </si>
  <si>
    <t>①収益的収支比率
　類似団体平均値と比較して高い水準で推移している。
　令和元年度は前年比29.46%の減となっているが、これは総費用（主に公課費、職員給与費など）の増加に伴うもの。
④企業債残高対給水収益比率
　類似団体平均値と比較して低い比率で推移している。
　平成29年度以降、地方債の新規発行がなく、地方債残高が減少しており、令和元年度には前年比で44.75%減少している。
⑤料金回収率
　類似団体平均値と比較して高い水準で推移している。
　令和元年度は前年比18.78%の減となっているが、これは総費用（主に公課費、職員給与費など）の増加に伴うもの。
⑥給水原価
　類似団体平均値と比較して低い水準で推移している。
　令和元年度は前年比26.28％の増加となっているが、これは総費用（主に公課費、職員給与費など）の増加に伴うもの。
⑦施設利用率
　類似団体平均値と比較して高い水準で推移している。
　大潟村の人口は現状で急激な減少が見込まれないことから、適正な水準であると考えている。
⑧有収率
　類似団体平均値と比較して高い水準で推移している。
　概ね90％台で推移しており、健全性は高い。
　</t>
    <rPh sb="64" eb="67">
      <t>ソウヒヨウ</t>
    </rPh>
    <rPh sb="68" eb="69">
      <t>オモ</t>
    </rPh>
    <rPh sb="70" eb="72">
      <t>コウカ</t>
    </rPh>
    <rPh sb="72" eb="73">
      <t>ヒ</t>
    </rPh>
    <rPh sb="74" eb="76">
      <t>ショクイン</t>
    </rPh>
    <rPh sb="76" eb="79">
      <t>キュウヨヒ</t>
    </rPh>
    <rPh sb="83" eb="85">
      <t>ゾウカ</t>
    </rPh>
    <rPh sb="86" eb="87">
      <t>トモナ</t>
    </rPh>
    <phoneticPr fontId="4"/>
  </si>
  <si>
    <t>　経営の健全性・効率性では、全ての項目で類似団体平均値と比較して良好な数値を示している。
　老朽化の状況は、現況で更新の必要がなく、問題はない。
　これらのことから、経営・施設ともに健全であることがわかる。
　令和2年度から3カ年計画により、公営企業会計へ移行する予定である。</t>
    <rPh sb="1" eb="3">
      <t>ケイエイ</t>
    </rPh>
    <rPh sb="4" eb="7">
      <t>ケンゼンセイ</t>
    </rPh>
    <rPh sb="8" eb="11">
      <t>コウリツセイ</t>
    </rPh>
    <rPh sb="14" eb="15">
      <t>スベ</t>
    </rPh>
    <rPh sb="17" eb="19">
      <t>コウモク</t>
    </rPh>
    <rPh sb="20" eb="22">
      <t>ルイジ</t>
    </rPh>
    <rPh sb="22" eb="24">
      <t>ダンタイ</t>
    </rPh>
    <rPh sb="24" eb="27">
      <t>ヘイキンチ</t>
    </rPh>
    <rPh sb="28" eb="30">
      <t>ヒカク</t>
    </rPh>
    <rPh sb="32" eb="34">
      <t>リョウコウ</t>
    </rPh>
    <rPh sb="35" eb="37">
      <t>スウチ</t>
    </rPh>
    <rPh sb="38" eb="39">
      <t>シメ</t>
    </rPh>
    <rPh sb="46" eb="49">
      <t>ロウキュウカ</t>
    </rPh>
    <rPh sb="50" eb="52">
      <t>ジョウキョウ</t>
    </rPh>
    <rPh sb="54" eb="56">
      <t>ゲンキョウ</t>
    </rPh>
    <rPh sb="57" eb="59">
      <t>コウシン</t>
    </rPh>
    <rPh sb="60" eb="62">
      <t>ヒツヨウ</t>
    </rPh>
    <rPh sb="66" eb="68">
      <t>モンダイ</t>
    </rPh>
    <rPh sb="83" eb="85">
      <t>ケイエイ</t>
    </rPh>
    <rPh sb="86" eb="88">
      <t>シセツ</t>
    </rPh>
    <rPh sb="91" eb="93">
      <t>ケンゼン</t>
    </rPh>
    <rPh sb="105" eb="107">
      <t>レイワ</t>
    </rPh>
    <rPh sb="108" eb="110">
      <t>ネンド</t>
    </rPh>
    <rPh sb="114" eb="115">
      <t>ネン</t>
    </rPh>
    <rPh sb="115" eb="117">
      <t>ケイカク</t>
    </rPh>
    <rPh sb="121" eb="123">
      <t>コウエイ</t>
    </rPh>
    <rPh sb="123" eb="125">
      <t>キギョウ</t>
    </rPh>
    <rPh sb="125" eb="127">
      <t>カイケイ</t>
    </rPh>
    <rPh sb="128" eb="130">
      <t>イコウ</t>
    </rPh>
    <rPh sb="132" eb="134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</si>
</sst>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0-49A3-B2A2-A25FAFDE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0-49A3-B2A2-A25FAFDE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66.06</c:v>
                </c:pt>
                <c:pt idx="1">
                  <c:v>62.94</c:v>
                </c:pt>
                <c:pt idx="2">
                  <c:v>61.16</c:v>
                </c:pt>
                <c:pt idx="3">
                  <c:v>63.63</c:v>
                </c:pt>
                <c:pt idx="4">
                  <c:v>64.31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F-4BED-B05F-569F92BAB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F-4BED-B05F-569F92BAB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92.52</c:v>
                </c:pt>
                <c:pt idx="1">
                  <c:v>95.72</c:v>
                </c:pt>
                <c:pt idx="2">
                  <c:v>96.53</c:v>
                </c:pt>
                <c:pt idx="3">
                  <c:v>93.54</c:v>
                </c:pt>
                <c:pt idx="4">
                  <c:v>95.97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8-4C53-AD95-28318CAE8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8-4C53-AD95-28318CAE8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97.23</c:v>
                </c:pt>
                <c:pt idx="1">
                  <c:v>96.26</c:v>
                </c:pt>
                <c:pt idx="2">
                  <c:v>97.21</c:v>
                </c:pt>
                <c:pt idx="3">
                  <c:v>144.63</c:v>
                </c:pt>
                <c:pt idx="4">
                  <c:v>115.17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5-4B28-8CF2-63727E86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5-4B28-8CF2-63727E86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9-4C7F-8D0E-9184B3595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9-4C7F-8D0E-9184B3595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E-4338-8A53-21171F3CB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E-4338-8A53-21171F3CB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4-4313-BB47-90347C96D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4-4313-BB47-90347C96D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F-4001-BA23-24F55675C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F-4001-BA23-24F55675C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247.67</c:v>
                </c:pt>
                <c:pt idx="1">
                  <c:v>201</c:v>
                </c:pt>
                <c:pt idx="2">
                  <c:v>293.87</c:v>
                </c:pt>
                <c:pt idx="3">
                  <c:v>258.89</c:v>
                </c:pt>
                <c:pt idx="4">
                  <c:v>214.14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5-44AF-BB6C-A247C1C91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5-44AF-BB6C-A247C1C91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97.13</c:v>
                </c:pt>
                <c:pt idx="1">
                  <c:v>96.03</c:v>
                </c:pt>
                <c:pt idx="2">
                  <c:v>97.1</c:v>
                </c:pt>
                <c:pt idx="3">
                  <c:v>133.91</c:v>
                </c:pt>
                <c:pt idx="4">
                  <c:v>115.13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9-466F-9095-5A954C132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9-466F-9095-5A954C132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231.31</c:v>
                </c:pt>
                <c:pt idx="1">
                  <c:v>235.05</c:v>
                </c:pt>
                <c:pt idx="2">
                  <c:v>232.69</c:v>
                </c:pt>
                <c:pt idx="3">
                  <c:v>167.23</c:v>
                </c:pt>
                <c:pt idx="4">
                  <c:v>193.51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5-4562-B7C6-B077956D9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5-4562-B7C6-B077956D9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58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秋田県　大潟村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3164</v>
      </c>
      <c r="AM8" s="51"/>
      <c r="AN8" s="51"/>
      <c r="AO8" s="51"/>
      <c r="AP8" s="51"/>
      <c r="AQ8" s="51"/>
      <c r="AR8" s="51"/>
      <c r="AS8" s="51"/>
      <c r="AT8" s="47">
        <f>データ!$S$6</f>
        <v>170.11</v>
      </c>
      <c r="AU8" s="47"/>
      <c r="AV8" s="47"/>
      <c r="AW8" s="47"/>
      <c r="AX8" s="47"/>
      <c r="AY8" s="47"/>
      <c r="AZ8" s="47"/>
      <c r="BA8" s="47"/>
      <c r="BB8" s="47">
        <f>データ!$T$6</f>
        <v>18.600000000000001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100</v>
      </c>
      <c r="Q10" s="47"/>
      <c r="R10" s="47"/>
      <c r="S10" s="47"/>
      <c r="T10" s="47"/>
      <c r="U10" s="47"/>
      <c r="V10" s="47"/>
      <c r="W10" s="51">
        <f>データ!$Q$6</f>
        <v>4334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3092</v>
      </c>
      <c r="AM10" s="51"/>
      <c r="AN10" s="51"/>
      <c r="AO10" s="51"/>
      <c r="AP10" s="51"/>
      <c r="AQ10" s="51"/>
      <c r="AR10" s="51"/>
      <c r="AS10" s="51"/>
      <c r="AT10" s="47">
        <f>データ!$V$6</f>
        <v>10.39</v>
      </c>
      <c r="AU10" s="47"/>
      <c r="AV10" s="47"/>
      <c r="AW10" s="47"/>
      <c r="AX10" s="47"/>
      <c r="AY10" s="47"/>
      <c r="AZ10" s="47"/>
      <c r="BA10" s="47"/>
      <c r="BB10" s="47">
        <f>データ!$W$6</f>
        <v>297.58999999999997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115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114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116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41</v>
      </c>
      <c r="O85" s="27" t="str">
        <f>データ!EN6</f>
        <v>【0.56】</v>
      </c>
    </row>
  </sheetData>
  <sheetProtection algorithmName="SHA-512" hashValue="9s5EeT/LLGN2sRmT7+ckJRzVEglk6njQeOCHPB42kr40V5DmVQDKrN/TPqlfeFZ2M0zEYOXQrHanWZy6QhQgJA==" saltValue="baeCGPY6p+6SnSMDlMKUo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83" t="s">
        <v>51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52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53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55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56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57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58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59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60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61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62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63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64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65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2019</v>
      </c>
      <c r="C6" s="34">
        <f t="shared" ref="C6:W6" si="3">C7</f>
        <v>53686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秋田県　大潟村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100</v>
      </c>
      <c r="Q6" s="35">
        <f t="shared" si="3"/>
        <v>4334</v>
      </c>
      <c r="R6" s="35">
        <f t="shared" si="3"/>
        <v>3164</v>
      </c>
      <c r="S6" s="35">
        <f t="shared" si="3"/>
        <v>170.11</v>
      </c>
      <c r="T6" s="35">
        <f t="shared" si="3"/>
        <v>18.600000000000001</v>
      </c>
      <c r="U6" s="35">
        <f t="shared" si="3"/>
        <v>3092</v>
      </c>
      <c r="V6" s="35">
        <f t="shared" si="3"/>
        <v>10.39</v>
      </c>
      <c r="W6" s="35">
        <f t="shared" si="3"/>
        <v>297.58999999999997</v>
      </c>
      <c r="X6" s="36">
        <f>IF(X7="",NA(),X7)</f>
        <v>97.23</v>
      </c>
      <c r="Y6" s="36">
        <f t="shared" ref="Y6:AG6" si="4">IF(Y7="",NA(),Y7)</f>
        <v>96.26</v>
      </c>
      <c r="Z6" s="36">
        <f t="shared" si="4"/>
        <v>97.21</v>
      </c>
      <c r="AA6" s="36">
        <f t="shared" si="4"/>
        <v>144.63</v>
      </c>
      <c r="AB6" s="36">
        <f t="shared" si="4"/>
        <v>115.17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247.67</v>
      </c>
      <c r="BF6" s="36">
        <f t="shared" ref="BF6:BN6" si="7">IF(BF7="",NA(),BF7)</f>
        <v>201</v>
      </c>
      <c r="BG6" s="36">
        <f t="shared" si="7"/>
        <v>293.87</v>
      </c>
      <c r="BH6" s="36">
        <f t="shared" si="7"/>
        <v>258.89</v>
      </c>
      <c r="BI6" s="36">
        <f t="shared" si="7"/>
        <v>214.14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97.13</v>
      </c>
      <c r="BQ6" s="36">
        <f t="shared" ref="BQ6:BY6" si="8">IF(BQ7="",NA(),BQ7)</f>
        <v>96.03</v>
      </c>
      <c r="BR6" s="36">
        <f t="shared" si="8"/>
        <v>97.1</v>
      </c>
      <c r="BS6" s="36">
        <f t="shared" si="8"/>
        <v>133.91</v>
      </c>
      <c r="BT6" s="36">
        <f t="shared" si="8"/>
        <v>115.13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231.31</v>
      </c>
      <c r="CB6" s="36">
        <f t="shared" ref="CB6:CJ6" si="9">IF(CB7="",NA(),CB7)</f>
        <v>235.05</v>
      </c>
      <c r="CC6" s="36">
        <f t="shared" si="9"/>
        <v>232.69</v>
      </c>
      <c r="CD6" s="36">
        <f t="shared" si="9"/>
        <v>167.23</v>
      </c>
      <c r="CE6" s="36">
        <f t="shared" si="9"/>
        <v>193.51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66.06</v>
      </c>
      <c r="CM6" s="36">
        <f t="shared" ref="CM6:CU6" si="10">IF(CM7="",NA(),CM7)</f>
        <v>62.94</v>
      </c>
      <c r="CN6" s="36">
        <f t="shared" si="10"/>
        <v>61.16</v>
      </c>
      <c r="CO6" s="36">
        <f t="shared" si="10"/>
        <v>63.63</v>
      </c>
      <c r="CP6" s="36">
        <f t="shared" si="10"/>
        <v>64.31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92.52</v>
      </c>
      <c r="CX6" s="36">
        <f t="shared" ref="CX6:DF6" si="11">IF(CX7="",NA(),CX7)</f>
        <v>95.72</v>
      </c>
      <c r="CY6" s="36">
        <f t="shared" si="11"/>
        <v>96.53</v>
      </c>
      <c r="CZ6" s="36">
        <f t="shared" si="11"/>
        <v>93.54</v>
      </c>
      <c r="DA6" s="36">
        <f t="shared" si="11"/>
        <v>95.97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53686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100</v>
      </c>
      <c r="Q7" s="39">
        <v>4334</v>
      </c>
      <c r="R7" s="39">
        <v>3164</v>
      </c>
      <c r="S7" s="39">
        <v>170.11</v>
      </c>
      <c r="T7" s="39">
        <v>18.600000000000001</v>
      </c>
      <c r="U7" s="39">
        <v>3092</v>
      </c>
      <c r="V7" s="39">
        <v>10.39</v>
      </c>
      <c r="W7" s="39">
        <v>297.58999999999997</v>
      </c>
      <c r="X7" s="39">
        <v>97.23</v>
      </c>
      <c r="Y7" s="39">
        <v>96.26</v>
      </c>
      <c r="Z7" s="39">
        <v>97.21</v>
      </c>
      <c r="AA7" s="39">
        <v>144.63</v>
      </c>
      <c r="AB7" s="39">
        <v>115.17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247.67</v>
      </c>
      <c r="BF7" s="39">
        <v>201</v>
      </c>
      <c r="BG7" s="39">
        <v>293.87</v>
      </c>
      <c r="BH7" s="39">
        <v>258.89</v>
      </c>
      <c r="BI7" s="39">
        <v>214.14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97.13</v>
      </c>
      <c r="BQ7" s="39">
        <v>96.03</v>
      </c>
      <c r="BR7" s="39">
        <v>97.1</v>
      </c>
      <c r="BS7" s="39">
        <v>133.91</v>
      </c>
      <c r="BT7" s="39">
        <v>115.13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231.31</v>
      </c>
      <c r="CB7" s="39">
        <v>235.05</v>
      </c>
      <c r="CC7" s="39">
        <v>232.69</v>
      </c>
      <c r="CD7" s="39">
        <v>167.23</v>
      </c>
      <c r="CE7" s="39">
        <v>193.51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66.06</v>
      </c>
      <c r="CM7" s="39">
        <v>62.94</v>
      </c>
      <c r="CN7" s="39">
        <v>61.16</v>
      </c>
      <c r="CO7" s="39">
        <v>63.63</v>
      </c>
      <c r="CP7" s="39">
        <v>64.31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92.52</v>
      </c>
      <c r="CX7" s="39">
        <v>95.72</v>
      </c>
      <c r="CY7" s="39">
        <v>96.53</v>
      </c>
      <c r="CZ7" s="39">
        <v>93.54</v>
      </c>
      <c r="DA7" s="39">
        <v>95.97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4" x14ac:dyDescent="0.15">
      <c r="B13" t="s">
        <v>110</v>
      </c>
      <c r="C13" t="s">
        <v>110</v>
      </c>
      <c r="D13" t="s">
        <v>111</v>
      </c>
      <c r="E13" t="s">
        <v>110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相原 千里</cp:lastModifiedBy>
  <cp:lastPrinted>2021-01-22T05:24:41Z</cp:lastPrinted>
  <dcterms:created xsi:type="dcterms:W3CDTF">2020-12-04T02:19:03Z</dcterms:created>
  <dcterms:modified xsi:type="dcterms:W3CDTF">2021-01-22T07:05:16Z</dcterms:modified>
  <cp:category/>
</cp:coreProperties>
</file>