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swan\kikaku\財政担当(2019～)\01_メール・掲示板等\R3\040106_★【市町村課】公営企業における経営比較分析表の作成について\"/>
    </mc:Choice>
  </mc:AlternateContent>
  <xr:revisionPtr revIDLastSave="0" documentId="13_ncr:1_{103C9395-0F68-42FD-9371-E72F2CB64730}" xr6:coauthVersionLast="47" xr6:coauthVersionMax="47" xr10:uidLastSave="{00000000-0000-0000-0000-000000000000}"/>
  <workbookProtection workbookAlgorithmName="SHA-512" workbookHashValue="UxDf5wVkq/XVrrCtFlHqkz6/WYyAnA7fcFiFq+BeJKKrlLPk7iqZrl6S9anFVsnrzJ8myFntWKWYV2BDgcSTCA==" workbookSaltValue="AL2Qe3hELxWZGrjgSkbzu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L10" i="4"/>
  <c r="W10" i="4"/>
  <c r="P10" i="4"/>
  <c r="I10" i="4"/>
  <c r="B10" i="4"/>
  <c r="BB8" i="4"/>
  <c r="AT8" i="4"/>
  <c r="AD8" i="4"/>
  <c r="W8" i="4"/>
  <c r="P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<sst xmlns="http://schemas.openxmlformats.org/spreadsheetml/2006/main" count="233" uniqueCount="119">
  <si>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</si>
  <si>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</si>
  <si>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</si>
  <si>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</si>
  <si>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</si>
  <si>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</si>
  <si>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</si>
  <si>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</si>
  <si>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</si>
  <si>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</si>
  <si>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</si>
  <si>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</si>
  <si>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</si>
  <si>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</si>
  <si>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</si>
  <si>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</si>
  <si>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</si>
  <si>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</si>
  <si>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</si>
  <si>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</si>
  <si>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</si>
  <si>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</si>
  <si>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</si>
  <si>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</si>
  <si>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</si>
  <si>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</si>
  <si>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</si>
  <si>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</si>
  <si>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</si>
  <si>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</si>
  <si>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</si>
  <si>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</si>
  <si>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</si>
  <si>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</si>
  <si>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</si>
  <si>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</si>
  <si>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</si>
  <si>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</si>
  <si>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</si>
  <si>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</si>
  <si>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</si>
  <si>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</si>
  <si>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</si>
  <si>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</si>
  <si>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</si>
  <si>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</si>
  <si>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</si>
  <si>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</si>
  <si>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</si>
  <si>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</si>
  <si>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</si>
  <si>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</si>
  <si>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</si>
  <si>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</si>
  <si>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</si>
  <si>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</si>
  <si>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</si>
  <si>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</si>
  <si>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</si>
  <si>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</si>
  <si>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</si>
  <si>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</si>
  <si>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</si>
  <si>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</si>
  <si>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</si>
  <si>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</si>
  <si>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</si>
  <si>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</si>
  <si>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</si>
  <si>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</si>
  <si>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</si>
  <si>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</si>
  <si>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</si>
  <si>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</si>
  <si>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</si>
  <si>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</si>
  <si>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</si>
  <si>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</si>
  <si>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</si>
  <si>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</si>
  <si>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</si>
  <si>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</si>
  <si>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</si>
  <si>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</si>
  <si>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</si>
  <si>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</si>
  <si>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</si>
  <si>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</si>
  <si>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</si>
  <si>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</si>
  <si>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</si>
  <si>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</si>
  <si>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</si>
  <si>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</si>
  <si>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</si>
  <si>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</si>
  <si>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</si>
  <si>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</si>
  <si>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</si>
  <si>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</si>
  <si>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</si>
  <si>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</si>
  <si>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</si>
  <si>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</si>
  <si>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</si>
  <si>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</si>
  <si>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</si>
  <si>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</si>
  <si>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</si>
  <si>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</si>
  <si>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</si>
  <si>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</si>
  <si>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</si>
  <si>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</si>
  <si>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</si>
  <si>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</si>
  <si>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管路については、平成2～3年に大規模な布設替え工事を実施して以降、更新を行っておらず、管路更新率は0％で推移している。
　直近での大規模改修についても検討しておらず、健全な状態である。</t>
    <phoneticPr fontId="4"/>
  </si>
  <si>
    <r>
      <t>①収益的収支比率
　類似団体平均値と同水準となっている。
　</t>
    </r>
    <r>
      <rPr>
        <sz val="10"/>
        <rFont val="ＭＳ ゴシック"/>
        <family val="3"/>
        <charset val="128"/>
      </rPr>
      <t>令和2年度は前年比34.81%の減となっているが、これは総費用（主に維持管理費）の増加に伴うもの。</t>
    </r>
    <r>
      <rPr>
        <sz val="10"/>
        <color theme="1"/>
        <rFont val="ＭＳ ゴシック"/>
        <family val="3"/>
        <charset val="128"/>
      </rPr>
      <t xml:space="preserve">
④企業債残高対給水収益比率
　類似団体平均値と比較して低い比率で推移している。
　平成29年度以降、地方債の新規発行がなく、地方債残高が減少しており、令和2年度には前年比で40.01%減少している。
⑤料金回収率
　類似団体平均値とほぼ同水準となっている。
　令和2年度は前年比50.74%の減となっているが、これは総費用（主に維持管理費）の増加に伴うもの。
⑥給水原価
　類似団体平均値と比較して高い水準となった。
　令和2年度は前年比159.54％の増加となっているが、これは総費用（主に維持管理費）の増加に伴うもの。
⑦施設利用率
　類似団体平均値と比較して高い水準で推移している。
　大潟村の人口は現状で急激な減少が見込まれないことから、適正な水準であると考えている。
⑧有収率
　類似団体平均値と比較して高い水準で推移している。
　概ね90％台で推移しており、健全性は高い。</t>
    </r>
    <rPh sb="18" eb="19">
      <t>オナ</t>
    </rPh>
    <rPh sb="64" eb="66">
      <t>イジ</t>
    </rPh>
    <rPh sb="200" eb="201">
      <t>オナ</t>
    </rPh>
    <rPh sb="246" eb="248">
      <t>イジ</t>
    </rPh>
    <rPh sb="282" eb="283">
      <t>タカ</t>
    </rPh>
    <rPh sb="329" eb="331">
      <t>イジ</t>
    </rPh>
    <phoneticPr fontId="4"/>
  </si>
  <si>
    <t>　ろ過池更生工事に伴う総費用の増加や一般会計繰入金の皆増により、収益的収支比率及び料金回収率が100％を下回った。今後も維持管理費の増加が見込まれるため、経営や資産等の状況を的確に把握して、経営基盤の計画的な強化と財政マネジメントの向上に取り組んでいく。
　また、令和2年度から3カ年計画により、公営企業会計へ移行する予定である。</t>
    <rPh sb="18" eb="20">
      <t>イッパン</t>
    </rPh>
    <rPh sb="20" eb="22">
      <t>カイケイ</t>
    </rPh>
    <rPh sb="22" eb="25">
      <t>クリイレキン</t>
    </rPh>
    <rPh sb="32" eb="35">
      <t>シュウエキテキ</t>
    </rPh>
    <rPh sb="35" eb="37">
      <t>シュウシ</t>
    </rPh>
    <rPh sb="37" eb="39">
      <t>ヒリツ</t>
    </rPh>
    <rPh sb="39" eb="40">
      <t>オヨ</t>
    </rPh>
    <rPh sb="41" eb="43">
      <t>リョウキン</t>
    </rPh>
    <rPh sb="43" eb="46">
      <t>カイシュウリツ</t>
    </rPh>
    <rPh sb="52" eb="54">
      <t>シタマワ</t>
    </rPh>
    <rPh sb="57" eb="59">
      <t>コンゴ</t>
    </rPh>
    <rPh sb="60" eb="62">
      <t>イジ</t>
    </rPh>
    <rPh sb="62" eb="65">
      <t>カンリヒ</t>
    </rPh>
    <rPh sb="66" eb="68">
      <t>ゾウカ</t>
    </rPh>
    <rPh sb="69" eb="71">
      <t>ミコ</t>
    </rPh>
    <rPh sb="77" eb="79">
      <t>ケイエイ</t>
    </rPh>
    <rPh sb="80" eb="82">
      <t>シサン</t>
    </rPh>
    <rPh sb="82" eb="83">
      <t>トウ</t>
    </rPh>
    <rPh sb="84" eb="86">
      <t>ジョウキョウ</t>
    </rPh>
    <rPh sb="87" eb="89">
      <t>テキカク</t>
    </rPh>
    <rPh sb="90" eb="92">
      <t>ハアク</t>
    </rPh>
    <rPh sb="95" eb="97">
      <t>ケイエイ</t>
    </rPh>
    <rPh sb="97" eb="99">
      <t>キバン</t>
    </rPh>
    <rPh sb="100" eb="103">
      <t>ケイカクテキ</t>
    </rPh>
    <rPh sb="104" eb="106">
      <t>キョウカ</t>
    </rPh>
    <rPh sb="107" eb="109">
      <t>ザイセイ</t>
    </rPh>
    <rPh sb="116" eb="118">
      <t>コウジョウ</t>
    </rPh>
    <rPh sb="119" eb="120">
      <t>ト</t>
    </rPh>
    <rPh sb="121" eb="12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</si>
</sst>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E9-422E-813A-11A890B5C2B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4DE9-422E-813A-11A890B5C2B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62.94</c:v>
                </c:pt>
                <c:pt idx="1">
                  <c:v>61.16</c:v>
                </c:pt>
                <c:pt idx="2">
                  <c:v>63.63</c:v>
                </c:pt>
                <c:pt idx="3">
                  <c:v>64.31</c:v>
                </c:pt>
                <c:pt idx="4">
                  <c:v>63.84</c:v>
                </c:pt>
              </c:numCache>
            </c:numRef>
          </c:val>
          <c:extLst>
            <c:ext xmlns:c16="http://schemas.microsoft.com/office/drawing/2014/chart" uri="{C3380CC4-5D6E-409C-BE32-E72D297353CC}">
              <c16:uniqueId val="{00000000-B9F0-46F7-83BC-F8C55FD5B9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B9F0-46F7-83BC-F8C55FD5B9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95.72</c:v>
                </c:pt>
                <c:pt idx="1">
                  <c:v>96.53</c:v>
                </c:pt>
                <c:pt idx="2">
                  <c:v>93.54</c:v>
                </c:pt>
                <c:pt idx="3">
                  <c:v>95.97</c:v>
                </c:pt>
                <c:pt idx="4">
                  <c:v>96.79</c:v>
                </c:pt>
              </c:numCache>
            </c:numRef>
          </c:val>
          <c:extLst>
            <c:ext xmlns:c16="http://schemas.microsoft.com/office/drawing/2014/chart" uri="{C3380CC4-5D6E-409C-BE32-E72D297353CC}">
              <c16:uniqueId val="{00000000-2E61-4320-8DE3-A8EF1FCF900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2E61-4320-8DE3-A8EF1FCF900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96.26</c:v>
                </c:pt>
                <c:pt idx="1">
                  <c:v>97.21</c:v>
                </c:pt>
                <c:pt idx="2">
                  <c:v>144.63</c:v>
                </c:pt>
                <c:pt idx="3">
                  <c:v>115.17</c:v>
                </c:pt>
                <c:pt idx="4">
                  <c:v>80.36</c:v>
                </c:pt>
              </c:numCache>
            </c:numRef>
          </c:val>
          <c:extLst>
            <c:ext xmlns:c16="http://schemas.microsoft.com/office/drawing/2014/chart" uri="{C3380CC4-5D6E-409C-BE32-E72D297353CC}">
              <c16:uniqueId val="{00000000-7DC0-4364-A589-F5FC0F762B4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7DC0-4364-A589-F5FC0F762B4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A-4FB0-A9C6-AA0E014472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A-4FB0-A9C6-AA0E014472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A6-421D-9A3B-35FA18D6AE8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A6-421D-9A3B-35FA18D6AE8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6-4BBA-B0F0-CAE79FB405D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6-4BBA-B0F0-CAE79FB405D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97-4A22-9FFD-3F8369FD84A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97-4A22-9FFD-3F8369FD84A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201</c:v>
                </c:pt>
                <c:pt idx="1">
                  <c:v>293.87</c:v>
                </c:pt>
                <c:pt idx="2">
                  <c:v>258.89</c:v>
                </c:pt>
                <c:pt idx="3">
                  <c:v>214.14</c:v>
                </c:pt>
                <c:pt idx="4">
                  <c:v>174.13</c:v>
                </c:pt>
              </c:numCache>
            </c:numRef>
          </c:val>
          <c:extLst>
            <c:ext xmlns:c16="http://schemas.microsoft.com/office/drawing/2014/chart" uri="{C3380CC4-5D6E-409C-BE32-E72D297353CC}">
              <c16:uniqueId val="{00000000-FD0B-4EF6-9AD2-51677B01875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D0B-4EF6-9AD2-51677B01875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96.03</c:v>
                </c:pt>
                <c:pt idx="1">
                  <c:v>97.1</c:v>
                </c:pt>
                <c:pt idx="2">
                  <c:v>133.91</c:v>
                </c:pt>
                <c:pt idx="3">
                  <c:v>115.13</c:v>
                </c:pt>
                <c:pt idx="4">
                  <c:v>64.39</c:v>
                </c:pt>
              </c:numCache>
            </c:numRef>
          </c:val>
          <c:extLst>
            <c:ext xmlns:c16="http://schemas.microsoft.com/office/drawing/2014/chart" uri="{C3380CC4-5D6E-409C-BE32-E72D297353CC}">
              <c16:uniqueId val="{00000000-F967-4F32-A6C0-0F5B12AD76A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F967-4F32-A6C0-0F5B12AD76A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235.05</c:v>
                </c:pt>
                <c:pt idx="1">
                  <c:v>232.69</c:v>
                </c:pt>
                <c:pt idx="2">
                  <c:v>167.23</c:v>
                </c:pt>
                <c:pt idx="3">
                  <c:v>193.51</c:v>
                </c:pt>
                <c:pt idx="4">
                  <c:v>353.05</c:v>
                </c:pt>
              </c:numCache>
            </c:numRef>
          </c:val>
          <c:extLst>
            <c:ext xmlns:c16="http://schemas.microsoft.com/office/drawing/2014/chart" uri="{C3380CC4-5D6E-409C-BE32-E72D297353CC}">
              <c16:uniqueId val="{00000000-C478-4CEF-8F7F-BA094A751D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C478-4CEF-8F7F-BA094A751D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秋田県　大潟村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D3</v>
      </c>
      <c r="X8" s="79"/>
      <c r="Y8" s="79"/>
      <c r="Z8" s="79"/>
      <c r="AA8" s="79"/>
      <c r="AB8" s="79"/>
      <c r="AC8" s="79"/>
      <c r="AD8" s="79" t="str">
        <f>データ!$M$6</f>
        <v>非設置</v>
      </c>
      <c r="AE8" s="79"/>
      <c r="AF8" s="79"/>
      <c r="AG8" s="79"/>
      <c r="AH8" s="79"/>
      <c r="AI8" s="79"/>
      <c r="AJ8" s="79"/>
      <c r="AK8" s="2"/>
      <c r="AL8" s="73">
        <f>データ!$R$6</f>
        <v>3142</v>
      </c>
      <c r="AM8" s="73"/>
      <c r="AN8" s="73"/>
      <c r="AO8" s="73"/>
      <c r="AP8" s="73"/>
      <c r="AQ8" s="73"/>
      <c r="AR8" s="73"/>
      <c r="AS8" s="73"/>
      <c r="AT8" s="72">
        <f>データ!$S$6</f>
        <v>170.11</v>
      </c>
      <c r="AU8" s="72"/>
      <c r="AV8" s="72"/>
      <c r="AW8" s="72"/>
      <c r="AX8" s="72"/>
      <c r="AY8" s="72"/>
      <c r="AZ8" s="72"/>
      <c r="BA8" s="72"/>
      <c r="BB8" s="72">
        <f>データ!$T$6</f>
        <v>18.47</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3">
        <f>データ!$Q$6</f>
        <v>4334</v>
      </c>
      <c r="X10" s="73"/>
      <c r="Y10" s="73"/>
      <c r="Z10" s="73"/>
      <c r="AA10" s="73"/>
      <c r="AB10" s="73"/>
      <c r="AC10" s="73"/>
      <c r="AD10" s="2"/>
      <c r="AE10" s="2"/>
      <c r="AF10" s="2"/>
      <c r="AG10" s="2"/>
      <c r="AH10" s="2"/>
      <c r="AI10" s="2"/>
      <c r="AJ10" s="2"/>
      <c r="AK10" s="2"/>
      <c r="AL10" s="73">
        <f>データ!$U$6</f>
        <v>3054</v>
      </c>
      <c r="AM10" s="73"/>
      <c r="AN10" s="73"/>
      <c r="AO10" s="73"/>
      <c r="AP10" s="73"/>
      <c r="AQ10" s="73"/>
      <c r="AR10" s="73"/>
      <c r="AS10" s="73"/>
      <c r="AT10" s="72">
        <f>データ!$V$6</f>
        <v>10.39</v>
      </c>
      <c r="AU10" s="72"/>
      <c r="AV10" s="72"/>
      <c r="AW10" s="72"/>
      <c r="AX10" s="72"/>
      <c r="AY10" s="72"/>
      <c r="AZ10" s="72"/>
      <c r="BA10" s="72"/>
      <c r="BB10" s="72">
        <f>データ!$W$6</f>
        <v>293.94</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lthhoLkTfzjSS4fxNue1q3Y+FcVwqb1OliAYFWZpsJZlu+IoH+KOtrEZSv3KexD14ak0GGXEDVXXczwjT5MFbA==" saltValue="vRG1MDKL2lNBX7iNSZwG1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5546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3" t="s">
        <v>53</v>
      </c>
      <c r="I3" s="84"/>
      <c r="J3" s="84"/>
      <c r="K3" s="84"/>
      <c r="L3" s="84"/>
      <c r="M3" s="84"/>
      <c r="N3" s="84"/>
      <c r="O3" s="84"/>
      <c r="P3" s="84"/>
      <c r="Q3" s="84"/>
      <c r="R3" s="84"/>
      <c r="S3" s="84"/>
      <c r="T3" s="84"/>
      <c r="U3" s="84"/>
      <c r="V3" s="84"/>
      <c r="W3" s="85"/>
      <c r="X3" s="89" t="s">
        <v>54</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55</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56</v>
      </c>
      <c r="B4" s="31"/>
      <c r="C4" s="31"/>
      <c r="D4" s="31"/>
      <c r="E4" s="31"/>
      <c r="F4" s="31"/>
      <c r="G4" s="31"/>
      <c r="H4" s="86"/>
      <c r="I4" s="87"/>
      <c r="J4" s="87"/>
      <c r="K4" s="87"/>
      <c r="L4" s="87"/>
      <c r="M4" s="87"/>
      <c r="N4" s="87"/>
      <c r="O4" s="87"/>
      <c r="P4" s="87"/>
      <c r="Q4" s="87"/>
      <c r="R4" s="87"/>
      <c r="S4" s="87"/>
      <c r="T4" s="87"/>
      <c r="U4" s="87"/>
      <c r="V4" s="87"/>
      <c r="W4" s="88"/>
      <c r="X4" s="82" t="s">
        <v>57</v>
      </c>
      <c r="Y4" s="82"/>
      <c r="Z4" s="82"/>
      <c r="AA4" s="82"/>
      <c r="AB4" s="82"/>
      <c r="AC4" s="82"/>
      <c r="AD4" s="82"/>
      <c r="AE4" s="82"/>
      <c r="AF4" s="82"/>
      <c r="AG4" s="82"/>
      <c r="AH4" s="82"/>
      <c r="AI4" s="82" t="s">
        <v>58</v>
      </c>
      <c r="AJ4" s="82"/>
      <c r="AK4" s="82"/>
      <c r="AL4" s="82"/>
      <c r="AM4" s="82"/>
      <c r="AN4" s="82"/>
      <c r="AO4" s="82"/>
      <c r="AP4" s="82"/>
      <c r="AQ4" s="82"/>
      <c r="AR4" s="82"/>
      <c r="AS4" s="82"/>
      <c r="AT4" s="82" t="s">
        <v>59</v>
      </c>
      <c r="AU4" s="82"/>
      <c r="AV4" s="82"/>
      <c r="AW4" s="82"/>
      <c r="AX4" s="82"/>
      <c r="AY4" s="82"/>
      <c r="AZ4" s="82"/>
      <c r="BA4" s="82"/>
      <c r="BB4" s="82"/>
      <c r="BC4" s="82"/>
      <c r="BD4" s="82"/>
      <c r="BE4" s="82" t="s">
        <v>60</v>
      </c>
      <c r="BF4" s="82"/>
      <c r="BG4" s="82"/>
      <c r="BH4" s="82"/>
      <c r="BI4" s="82"/>
      <c r="BJ4" s="82"/>
      <c r="BK4" s="82"/>
      <c r="BL4" s="82"/>
      <c r="BM4" s="82"/>
      <c r="BN4" s="82"/>
      <c r="BO4" s="82"/>
      <c r="BP4" s="82" t="s">
        <v>61</v>
      </c>
      <c r="BQ4" s="82"/>
      <c r="BR4" s="82"/>
      <c r="BS4" s="82"/>
      <c r="BT4" s="82"/>
      <c r="BU4" s="82"/>
      <c r="BV4" s="82"/>
      <c r="BW4" s="82"/>
      <c r="BX4" s="82"/>
      <c r="BY4" s="82"/>
      <c r="BZ4" s="82"/>
      <c r="CA4" s="82" t="s">
        <v>62</v>
      </c>
      <c r="CB4" s="82"/>
      <c r="CC4" s="82"/>
      <c r="CD4" s="82"/>
      <c r="CE4" s="82"/>
      <c r="CF4" s="82"/>
      <c r="CG4" s="82"/>
      <c r="CH4" s="82"/>
      <c r="CI4" s="82"/>
      <c r="CJ4" s="82"/>
      <c r="CK4" s="82"/>
      <c r="CL4" s="82" t="s">
        <v>63</v>
      </c>
      <c r="CM4" s="82"/>
      <c r="CN4" s="82"/>
      <c r="CO4" s="82"/>
      <c r="CP4" s="82"/>
      <c r="CQ4" s="82"/>
      <c r="CR4" s="82"/>
      <c r="CS4" s="82"/>
      <c r="CT4" s="82"/>
      <c r="CU4" s="82"/>
      <c r="CV4" s="82"/>
      <c r="CW4" s="82" t="s">
        <v>64</v>
      </c>
      <c r="CX4" s="82"/>
      <c r="CY4" s="82"/>
      <c r="CZ4" s="82"/>
      <c r="DA4" s="82"/>
      <c r="DB4" s="82"/>
      <c r="DC4" s="82"/>
      <c r="DD4" s="82"/>
      <c r="DE4" s="82"/>
      <c r="DF4" s="82"/>
      <c r="DG4" s="82"/>
      <c r="DH4" s="82" t="s">
        <v>65</v>
      </c>
      <c r="DI4" s="82"/>
      <c r="DJ4" s="82"/>
      <c r="DK4" s="82"/>
      <c r="DL4" s="82"/>
      <c r="DM4" s="82"/>
      <c r="DN4" s="82"/>
      <c r="DO4" s="82"/>
      <c r="DP4" s="82"/>
      <c r="DQ4" s="82"/>
      <c r="DR4" s="82"/>
      <c r="DS4" s="82" t="s">
        <v>66</v>
      </c>
      <c r="DT4" s="82"/>
      <c r="DU4" s="82"/>
      <c r="DV4" s="82"/>
      <c r="DW4" s="82"/>
      <c r="DX4" s="82"/>
      <c r="DY4" s="82"/>
      <c r="DZ4" s="82"/>
      <c r="EA4" s="82"/>
      <c r="EB4" s="82"/>
      <c r="EC4" s="82"/>
      <c r="ED4" s="82" t="s">
        <v>67</v>
      </c>
      <c r="EE4" s="82"/>
      <c r="EF4" s="82"/>
      <c r="EG4" s="82"/>
      <c r="EH4" s="82"/>
      <c r="EI4" s="82"/>
      <c r="EJ4" s="82"/>
      <c r="EK4" s="82"/>
      <c r="EL4" s="82"/>
      <c r="EM4" s="82"/>
      <c r="EN4" s="82"/>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53686</v>
      </c>
      <c r="D6" s="34">
        <f t="shared" si="3"/>
        <v>47</v>
      </c>
      <c r="E6" s="34">
        <f t="shared" si="3"/>
        <v>1</v>
      </c>
      <c r="F6" s="34">
        <f t="shared" si="3"/>
        <v>0</v>
      </c>
      <c r="G6" s="34">
        <f t="shared" si="3"/>
        <v>0</v>
      </c>
      <c r="H6" s="34" t="str">
        <f t="shared" si="3"/>
        <v>秋田県　大潟村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4334</v>
      </c>
      <c r="R6" s="35">
        <f t="shared" si="3"/>
        <v>3142</v>
      </c>
      <c r="S6" s="35">
        <f t="shared" si="3"/>
        <v>170.11</v>
      </c>
      <c r="T6" s="35">
        <f t="shared" si="3"/>
        <v>18.47</v>
      </c>
      <c r="U6" s="35">
        <f t="shared" si="3"/>
        <v>3054</v>
      </c>
      <c r="V6" s="35">
        <f t="shared" si="3"/>
        <v>10.39</v>
      </c>
      <c r="W6" s="35">
        <f t="shared" si="3"/>
        <v>293.94</v>
      </c>
      <c r="X6" s="36">
        <f>IF(X7="",NA(),X7)</f>
        <v>96.26</v>
      </c>
      <c r="Y6" s="36">
        <f t="shared" ref="Y6:AG6" si="4">IF(Y7="",NA(),Y7)</f>
        <v>97.21</v>
      </c>
      <c r="Z6" s="36">
        <f t="shared" si="4"/>
        <v>144.63</v>
      </c>
      <c r="AA6" s="36">
        <f t="shared" si="4"/>
        <v>115.17</v>
      </c>
      <c r="AB6" s="36">
        <f t="shared" si="4"/>
        <v>80.36</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201</v>
      </c>
      <c r="BF6" s="36">
        <f t="shared" ref="BF6:BN6" si="7">IF(BF7="",NA(),BF7)</f>
        <v>293.87</v>
      </c>
      <c r="BG6" s="36">
        <f t="shared" si="7"/>
        <v>258.89</v>
      </c>
      <c r="BH6" s="36">
        <f t="shared" si="7"/>
        <v>214.14</v>
      </c>
      <c r="BI6" s="36">
        <f t="shared" si="7"/>
        <v>174.13</v>
      </c>
      <c r="BJ6" s="36">
        <f t="shared" si="7"/>
        <v>1144.79</v>
      </c>
      <c r="BK6" s="36">
        <f t="shared" si="7"/>
        <v>1061.58</v>
      </c>
      <c r="BL6" s="36">
        <f t="shared" si="7"/>
        <v>1007.7</v>
      </c>
      <c r="BM6" s="36">
        <f t="shared" si="7"/>
        <v>1018.52</v>
      </c>
      <c r="BN6" s="36">
        <f t="shared" si="7"/>
        <v>949.61</v>
      </c>
      <c r="BO6" s="35" t="str">
        <f>IF(BO7="","",IF(BO7="-","【-】","【"&amp;SUBSTITUTE(TEXT(BO7,"#,##0.00"),"-","△")&amp;"】"))</f>
        <v>【949.15】</v>
      </c>
      <c r="BP6" s="36">
        <f>IF(BP7="",NA(),BP7)</f>
        <v>96.03</v>
      </c>
      <c r="BQ6" s="36">
        <f t="shared" ref="BQ6:BY6" si="8">IF(BQ7="",NA(),BQ7)</f>
        <v>97.1</v>
      </c>
      <c r="BR6" s="36">
        <f t="shared" si="8"/>
        <v>133.91</v>
      </c>
      <c r="BS6" s="36">
        <f t="shared" si="8"/>
        <v>115.13</v>
      </c>
      <c r="BT6" s="36">
        <f t="shared" si="8"/>
        <v>64.39</v>
      </c>
      <c r="BU6" s="36">
        <f t="shared" si="8"/>
        <v>56.04</v>
      </c>
      <c r="BV6" s="36">
        <f t="shared" si="8"/>
        <v>58.52</v>
      </c>
      <c r="BW6" s="36">
        <f t="shared" si="8"/>
        <v>59.22</v>
      </c>
      <c r="BX6" s="36">
        <f t="shared" si="8"/>
        <v>58.79</v>
      </c>
      <c r="BY6" s="36">
        <f t="shared" si="8"/>
        <v>58.41</v>
      </c>
      <c r="BZ6" s="35" t="str">
        <f>IF(BZ7="","",IF(BZ7="-","【-】","【"&amp;SUBSTITUTE(TEXT(BZ7,"#,##0.00"),"-","△")&amp;"】"))</f>
        <v>【55.87】</v>
      </c>
      <c r="CA6" s="36">
        <f>IF(CA7="",NA(),CA7)</f>
        <v>235.05</v>
      </c>
      <c r="CB6" s="36">
        <f t="shared" ref="CB6:CJ6" si="9">IF(CB7="",NA(),CB7)</f>
        <v>232.69</v>
      </c>
      <c r="CC6" s="36">
        <f t="shared" si="9"/>
        <v>167.23</v>
      </c>
      <c r="CD6" s="36">
        <f t="shared" si="9"/>
        <v>193.51</v>
      </c>
      <c r="CE6" s="36">
        <f t="shared" si="9"/>
        <v>353.05</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62.94</v>
      </c>
      <c r="CM6" s="36">
        <f t="shared" ref="CM6:CU6" si="10">IF(CM7="",NA(),CM7)</f>
        <v>61.16</v>
      </c>
      <c r="CN6" s="36">
        <f t="shared" si="10"/>
        <v>63.63</v>
      </c>
      <c r="CO6" s="36">
        <f t="shared" si="10"/>
        <v>64.31</v>
      </c>
      <c r="CP6" s="36">
        <f t="shared" si="10"/>
        <v>63.84</v>
      </c>
      <c r="CQ6" s="36">
        <f t="shared" si="10"/>
        <v>55.9</v>
      </c>
      <c r="CR6" s="36">
        <f t="shared" si="10"/>
        <v>57.3</v>
      </c>
      <c r="CS6" s="36">
        <f t="shared" si="10"/>
        <v>56.76</v>
      </c>
      <c r="CT6" s="36">
        <f t="shared" si="10"/>
        <v>56.04</v>
      </c>
      <c r="CU6" s="36">
        <f t="shared" si="10"/>
        <v>58.52</v>
      </c>
      <c r="CV6" s="35" t="str">
        <f>IF(CV7="","",IF(CV7="-","【-】","【"&amp;SUBSTITUTE(TEXT(CV7,"#,##0.00"),"-","△")&amp;"】"))</f>
        <v>【56.31】</v>
      </c>
      <c r="CW6" s="36">
        <f>IF(CW7="",NA(),CW7)</f>
        <v>95.72</v>
      </c>
      <c r="CX6" s="36">
        <f t="shared" ref="CX6:DF6" si="11">IF(CX7="",NA(),CX7)</f>
        <v>96.53</v>
      </c>
      <c r="CY6" s="36">
        <f t="shared" si="11"/>
        <v>93.54</v>
      </c>
      <c r="CZ6" s="36">
        <f t="shared" si="11"/>
        <v>95.97</v>
      </c>
      <c r="DA6" s="36">
        <f t="shared" si="11"/>
        <v>96.79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53686</v>
      </c>
      <c r="D7" s="38">
        <v>47</v>
      </c>
      <c r="E7" s="38">
        <v>1</v>
      </c>
      <c r="F7" s="38">
        <v>0</v>
      </c>
      <c r="G7" s="38">
        <v>0</v>
      </c>
      <c r="H7" s="38" t="s">
        <v>97</v>
      </c>
      <c r="I7" s="38" t="s">
        <v>98</v>
      </c>
      <c r="J7" s="38" t="s">
        <v>99</v>
      </c>
      <c r="K7" s="38" t="s">
        <v>100</v>
      </c>
      <c r="L7" s="38" t="s">
        <v>101</v>
      </c>
      <c r="M7" s="38" t="s">
        <v>102</v>
      </c>
      <c r="N7" s="39" t="s">
        <v>103</v>
      </c>
      <c r="O7" s="39" t="s">
        <v>104</v>
      </c>
      <c r="P7" s="39">
        <v>100</v>
      </c>
      <c r="Q7" s="39">
        <v>4334</v>
      </c>
      <c r="R7" s="39">
        <v>3142</v>
      </c>
      <c r="S7" s="39">
        <v>170.11</v>
      </c>
      <c r="T7" s="39">
        <v>18.47</v>
      </c>
      <c r="U7" s="39">
        <v>3054</v>
      </c>
      <c r="V7" s="39">
        <v>10.39</v>
      </c>
      <c r="W7" s="39">
        <v>293.94</v>
      </c>
      <c r="X7" s="39">
        <v>96.26</v>
      </c>
      <c r="Y7" s="39">
        <v>97.21</v>
      </c>
      <c r="Z7" s="39">
        <v>144.63</v>
      </c>
      <c r="AA7" s="39">
        <v>115.17</v>
      </c>
      <c r="AB7" s="39">
        <v>80.36</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201</v>
      </c>
      <c r="BF7" s="39">
        <v>293.87</v>
      </c>
      <c r="BG7" s="39">
        <v>258.89</v>
      </c>
      <c r="BH7" s="39">
        <v>214.14</v>
      </c>
      <c r="BI7" s="39">
        <v>174.13</v>
      </c>
      <c r="BJ7" s="39">
        <v>1144.79</v>
      </c>
      <c r="BK7" s="39">
        <v>1061.58</v>
      </c>
      <c r="BL7" s="39">
        <v>1007.7</v>
      </c>
      <c r="BM7" s="39">
        <v>1018.52</v>
      </c>
      <c r="BN7" s="39">
        <v>949.61</v>
      </c>
      <c r="BO7" s="39">
        <v>949.15</v>
      </c>
      <c r="BP7" s="39">
        <v>96.03</v>
      </c>
      <c r="BQ7" s="39">
        <v>97.1</v>
      </c>
      <c r="BR7" s="39">
        <v>133.91</v>
      </c>
      <c r="BS7" s="39">
        <v>115.13</v>
      </c>
      <c r="BT7" s="39">
        <v>64.39</v>
      </c>
      <c r="BU7" s="39">
        <v>56.04</v>
      </c>
      <c r="BV7" s="39">
        <v>58.52</v>
      </c>
      <c r="BW7" s="39">
        <v>59.22</v>
      </c>
      <c r="BX7" s="39">
        <v>58.79</v>
      </c>
      <c r="BY7" s="39">
        <v>58.41</v>
      </c>
      <c r="BZ7" s="39">
        <v>55.87</v>
      </c>
      <c r="CA7" s="39">
        <v>235.05</v>
      </c>
      <c r="CB7" s="39">
        <v>232.69</v>
      </c>
      <c r="CC7" s="39">
        <v>167.23</v>
      </c>
      <c r="CD7" s="39">
        <v>193.51</v>
      </c>
      <c r="CE7" s="39">
        <v>353.05</v>
      </c>
      <c r="CF7" s="39">
        <v>304.35000000000002</v>
      </c>
      <c r="CG7" s="39">
        <v>296.3</v>
      </c>
      <c r="CH7" s="39">
        <v>292.89999999999998</v>
      </c>
      <c r="CI7" s="39">
        <v>298.25</v>
      </c>
      <c r="CJ7" s="39">
        <v>303.27999999999997</v>
      </c>
      <c r="CK7" s="39">
        <v>288.19</v>
      </c>
      <c r="CL7" s="39">
        <v>62.94</v>
      </c>
      <c r="CM7" s="39">
        <v>61.16</v>
      </c>
      <c r="CN7" s="39">
        <v>63.63</v>
      </c>
      <c r="CO7" s="39">
        <v>64.31</v>
      </c>
      <c r="CP7" s="39">
        <v>63.84</v>
      </c>
      <c r="CQ7" s="39">
        <v>55.9</v>
      </c>
      <c r="CR7" s="39">
        <v>57.3</v>
      </c>
      <c r="CS7" s="39">
        <v>56.76</v>
      </c>
      <c r="CT7" s="39">
        <v>56.04</v>
      </c>
      <c r="CU7" s="39">
        <v>58.52</v>
      </c>
      <c r="CV7" s="39">
        <v>56.31</v>
      </c>
      <c r="CW7" s="39">
        <v>95.72</v>
      </c>
      <c r="CX7" s="39">
        <v>96.53</v>
      </c>
      <c r="CY7" s="39">
        <v>93.54</v>
      </c>
      <c r="CZ7" s="39">
        <v>95.97</v>
      </c>
      <c r="DA7" s="39">
        <v>96.79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相原 千里</cp:lastModifiedBy>
  <dcterms:created xsi:type="dcterms:W3CDTF">2021-12-03T07:02:04Z</dcterms:created>
  <dcterms:modified xsi:type="dcterms:W3CDTF">2022-01-11T06:36:34Z</dcterms:modified>
  <cp:category/>
</cp:coreProperties>
</file>