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X:\財政担当(2019～)\11_財務規則手続き\31財政状況資料集\R元年度財政状況資料集\"/>
    </mc:Choice>
  </mc:AlternateContent>
  <xr:revisionPtr revIDLastSave="0" documentId="13_ncr:1_{E9FE9C11-4DF2-44B9-9296-149AB059DCC9}" xr6:coauthVersionLast="40"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U63" i="12"/>
  <c r="AP63" i="12"/>
  <c r="AP23" i="12"/>
  <c r="AA23" i="12"/>
  <c r="AA75" i="12" l="1"/>
  <c r="AF75" i="12" s="1"/>
  <c r="AA74" i="12"/>
  <c r="AF74" i="12" s="1"/>
  <c r="AA73" i="12"/>
  <c r="AF73" i="12" s="1"/>
  <c r="AA72" i="12"/>
  <c r="AF72" i="12" s="1"/>
  <c r="AA71" i="12"/>
  <c r="AF71" i="12" s="1"/>
  <c r="AA70" i="12"/>
  <c r="AF70" i="12" s="1"/>
  <c r="AA69" i="12"/>
  <c r="AF69" i="12" s="1"/>
  <c r="AA68" i="12"/>
  <c r="AF68" i="12" s="1"/>
  <c r="AF88" i="12" s="1"/>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BE36" i="10"/>
  <c r="AM36" i="10"/>
  <c r="C36"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BE34" i="10"/>
  <c r="BE35" i="10" s="1"/>
  <c r="BW34" i="10" l="1"/>
  <c r="BW35" i="10" s="1"/>
  <c r="BW36" i="10" s="1"/>
  <c r="BW37" i="10" s="1"/>
  <c r="BW38" i="10" s="1"/>
  <c r="BW39" i="10" s="1"/>
  <c r="BW40" i="10" s="1"/>
  <c r="BW41" i="10" s="1"/>
  <c r="CO34" i="10" l="1"/>
  <c r="CO35" i="10" s="1"/>
  <c r="CO36" i="10" s="1"/>
</calcChain>
</file>

<file path=xl/sharedStrings.xml><?xml version="1.0" encoding="utf-8"?>
<sst xmlns="http://schemas.openxmlformats.org/spreadsheetml/2006/main" count="1159" uniqueCount="607">
  <si>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</si>
  <si>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</si>
  <si>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</si>
  <si>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</si>
  <si>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</si>
  <si>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</si>
  <si>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</si>
  <si>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</si>
  <si>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</si>
  <si>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</si>
  <si>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</si>
  <si>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</si>
  <si>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</si>
  <si>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</si>
  <si>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</si>
  <si>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</si>
  <si>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</si>
  <si>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</si>
  <si>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</si>
  <si>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</si>
  <si>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</si>
  <si>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</si>
  <si>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</si>
  <si>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</si>
  <si>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</si>
  <si>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</si>
  <si>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</si>
  <si>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</si>
  <si>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</si>
  <si>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</si>
  <si>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</si>
  <si>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</si>
  <si>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</si>
  <si>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</si>
  <si>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</si>
  <si>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</si>
  <si>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</si>
  <si>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</si>
  <si>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</si>
  <si>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</si>
  <si>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</si>
  <si>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</si>
  <si>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</si>
  <si>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</si>
  <si>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</si>
  <si>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</si>
  <si>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</si>
  <si>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</si>
  <si>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</si>
  <si>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</si>
  <si>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</si>
  <si>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</si>
  <si>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</si>
  <si>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</si>
  <si>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</si>
  <si>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</si>
  <si>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</si>
  <si>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</si>
  <si>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</si>
  <si>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</si>
  <si>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</si>
  <si>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</si>
  <si>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</si>
  <si>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</si>
  <si>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</si>
  <si>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</si>
  <si>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</si>
  <si>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</si>
  <si>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</si>
  <si>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</si>
  <si>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</si>
  <si>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</si>
  <si>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</si>
  <si>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</si>
  <si>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</si>
  <si>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</si>
  <si>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</si>
  <si>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</si>
  <si>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</si>
  <si>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</si>
  <si>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</si>
  <si>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</si>
  <si>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</si>
  <si>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</si>
  <si>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</si>
  <si>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</si>
  <si>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</si>
  <si>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</si>
  <si>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</si>
  <si>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</si>
  <si>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</si>
  <si>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</si>
  <si>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</si>
  <si>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</si>
  <si>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</si>
  <si>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</si>
  <si>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</si>
  <si>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</si>
  <si>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大潟村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</si>
  <si>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</si>
  <si>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</si>
  <si>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</si>
  <si>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</si>
  <si>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</si>
  <si>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</si>
  <si>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</si>
  <si>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</si>
  <si>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</si>
  <si>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</si>
  <si>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</si>
  <si>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</si>
  <si>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</si>
  <si>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</si>
  <si>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</si>
  <si>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</si>
  <si>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</si>
  <si>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</si>
  <si>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</si>
  <si>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</si>
  <si>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</si>
  <si>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</si>
  <si>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</si>
  <si>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</si>
  <si>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</si>
  <si>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</si>
  <si>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</si>
  <si>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</si>
  <si>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</si>
  <si>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</si>
  <si>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</si>
  <si>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</si>
  <si>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</si>
  <si>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</si>
  <si>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</si>
  <si>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</si>
  <si>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</si>
  <si>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</si>
  <si>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</si>
  <si>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</si>
  <si>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</si>
  <si>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</si>
  <si>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</si>
  <si>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</si>
  <si>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</si>
  <si>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</si>
  <si>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</si>
  <si>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</si>
  <si>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</si>
  <si>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</si>
  <si>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</si>
  <si>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</si>
  <si>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</si>
  <si>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</si>
  <si>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</si>
  <si>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</si>
  <si>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</si>
  <si>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</si>
  <si>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</si>
  <si>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</si>
  <si>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</si>
  <si>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</si>
  <si>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</si>
  <si>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</si>
  <si>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</si>
  <si>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</si>
  <si>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</si>
  <si>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</si>
  <si>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</si>
  <si>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</si>
  <si>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</si>
  <si>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</si>
  <si>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</si>
  <si>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</si>
  <si>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</si>
  <si>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</si>
  <si>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</si>
  <si>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</si>
  <si>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</si>
  <si>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</si>
  <si>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</si>
  <si>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</si>
  <si>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</si>
  <si>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</si>
  <si>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</si>
  <si>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</si>
  <si>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</si>
  <si>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</si>
  <si>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</si>
  <si>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</si>
  <si>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</si>
  <si>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</si>
  <si>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</si>
  <si>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</si>
  <si>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</si>
  <si>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</si>
  <si>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</si>
  <si>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</si>
  <si>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</si>
  <si>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</si>
  <si>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</si>
  <si>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</si>
  <si>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</si>
  <si>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</si>
  <si>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</si>
  <si>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</si>
  <si>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</si>
  <si>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</si>
  <si>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</si>
  <si>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</si>
  <si>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</si>
  <si>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</si>
  <si>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</si>
  <si>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秋田県大潟村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</si>
  <si>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</si>
  <si>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</si>
  <si>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</si>
  <si>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</si>
  <si>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</si>
  <si>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</si>
  <si>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</si>
  <si>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</si>
  <si>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</si>
  <si>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</si>
  <si>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</si>
  <si>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</si>
  <si>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</si>
  <si>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</si>
  <si>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</si>
  <si>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</si>
  <si>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</si>
  <si>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</si>
  <si>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</si>
  <si>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</si>
  <si>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</si>
  <si>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</si>
  <si>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</si>
  <si>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</si>
  <si>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</si>
  <si>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</si>
  <si>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</si>
  <si>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</si>
  <si>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</si>
  <si>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</si>
  <si>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</si>
  <si>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</si>
  <si>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</si>
  <si>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</si>
  <si>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</si>
  <si>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</si>
  <si>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</si>
  <si>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</si>
  <si>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</si>
  <si>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</si>
  <si>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</si>
  <si>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</si>
  <si>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</si>
  <si>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</si>
  <si>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</si>
  <si>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</si>
  <si>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</si>
  <si>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</si>
  <si>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</si>
  <si>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</si>
  <si>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</si>
  <si>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</si>
  <si>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</si>
  <si>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</si>
  <si>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</si>
  <si>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</si>
  <si>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</si>
  <si>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</si>
  <si>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</si>
  <si>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</si>
  <si>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</si>
  <si>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</si>
  <si>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</si>
  <si>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</si>
  <si>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</si>
  <si>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</si>
  <si>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</si>
  <si>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</si>
  <si>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</si>
  <si>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</si>
  <si>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</si>
  <si>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</si>
  <si>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</si>
  <si>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</si>
  <si>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</si>
  <si>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</si>
  <si>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</si>
  <si>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</si>
  <si>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</si>
  <si>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</si>
  <si>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</si>
  <si>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</si>
  <si>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</si>
  <si>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</si>
  <si>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</si>
  <si>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</si>
  <si>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</si>
  <si>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</si>
  <si>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</si>
  <si>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</si>
  <si>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</si>
  <si>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</si>
  <si>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</si>
  <si>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</si>
  <si>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</si>
  <si>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</si>
  <si>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</si>
  <si>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</si>
  <si>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</si>
  <si>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</si>
  <si>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</si>
  <si>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</si>
  <si>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</si>
  <si>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</si>
  <si>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</si>
  <si>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</si>
  <si>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</si>
  <si>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</si>
  <si>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</si>
  <si>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</si>
  <si>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</si>
  <si>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</si>
  <si>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</si>
  <si>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</si>
  <si>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</si>
  <si>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</si>
  <si>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</si>
  <si>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</si>
  <si>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</si>
  <si>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</si>
  <si>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</si>
  <si>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</si>
  <si>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</si>
  <si>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</si>
  <si>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</si>
  <si>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</si>
  <si>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</si>
  <si>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</si>
  <si>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</si>
  <si>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</si>
  <si>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</si>
  <si>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</si>
  <si>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</si>
  <si>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</si>
  <si>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</si>
  <si>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</si>
  <si>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</si>
  <si>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</si>
  <si>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</si>
  <si>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</si>
  <si>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</si>
  <si>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</si>
  <si>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</si>
  <si>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</si>
  <si>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</si>
  <si>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</si>
  <si>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</si>
  <si>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</si>
  <si>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</si>
  <si>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</si>
  <si>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</si>
  <si>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</si>
  <si>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</si>
  <si>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秋田県大潟村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</si>
  <si>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</si>
  <si>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</si>
  <si>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</si>
  <si>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</si>
  <si>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</si>
  <si>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</si>
  <si>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</si>
  <si>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</si>
  <si>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</si>
  <si>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</si>
  <si>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</si>
  <si>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</si>
  <si>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</si>
  <si>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</si>
  <si>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</si>
  <si>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</si>
  <si>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</si>
  <si>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</si>
  <si>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</si>
  <si>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</si>
  <si>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大潟村診療所特別会計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</si>
  <si>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</si>
  <si>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</si>
  <si>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</si>
  <si>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</si>
  <si>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</si>
  <si>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</si>
  <si>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</si>
  <si>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</si>
  <si>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</si>
  <si>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</si>
  <si>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</si>
  <si>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</si>
  <si>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</si>
  <si>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大潟村国民健康保険事業特別会計</t>
    <phoneticPr fontId="5"/>
  </si>
  <si>
    <t>大潟村介護保険事業特別会計</t>
    <phoneticPr fontId="5"/>
  </si>
  <si>
    <t>大潟村介護サービス事業特別会計</t>
    <phoneticPr fontId="5"/>
  </si>
  <si>
    <t>大潟村後期高齢者医療特別会計</t>
    <phoneticPr fontId="5"/>
  </si>
  <si>
    <t>大潟村水道事業特別会計</t>
    <phoneticPr fontId="5"/>
  </si>
  <si>
    <t>法非適用企業</t>
    <phoneticPr fontId="5"/>
  </si>
  <si>
    <t>大潟村公共下水道事業特別会計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</si>
  <si>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</si>
  <si>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</si>
  <si>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</si>
  <si>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</si>
  <si>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</si>
  <si>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</si>
  <si>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</si>
  <si>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</si>
  <si>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</si>
  <si>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</si>
  <si>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</si>
  <si>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</si>
  <si>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</si>
  <si>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</si>
  <si>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</si>
  <si>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</si>
  <si>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</si>
  <si>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</si>
  <si>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</si>
  <si>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</si>
  <si>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</si>
  <si>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</si>
  <si>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</si>
  <si>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</si>
  <si>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</si>
  <si>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</si>
  <si>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</si>
  <si>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</si>
  <si>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</si>
  <si>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</si>
  <si>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</si>
  <si>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</si>
  <si>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</si>
  <si>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</si>
  <si>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</si>
  <si>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</si>
  <si>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</si>
  <si>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</si>
  <si>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</si>
  <si>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</si>
  <si>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</si>
  <si>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</si>
  <si>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</si>
  <si>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</si>
  <si>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</si>
  <si>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</si>
  <si>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</si>
  <si>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</si>
  <si>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</si>
  <si>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</si>
  <si>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</si>
  <si>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</si>
  <si>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</si>
  <si>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</si>
  <si>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</si>
  <si>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</si>
  <si>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大潟村公共下水道事業特別会計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</si>
  <si>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</si>
  <si>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</si>
  <si>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</si>
  <si>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大潟村水道事業特別会計</t>
    <phoneticPr fontId="5"/>
  </si>
  <si>
    <t>(Ｆ)</t>
    <phoneticPr fontId="5"/>
  </si>
  <si>
    <t>大潟村介護保険事業特別会計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</si>
  <si>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</si>
  <si>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</si>
  <si>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</si>
  <si>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</si>
  <si>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</si>
  <si>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</si>
  <si>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</si>
  <si>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</si>
  <si>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</si>
  <si>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</si>
  <si>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</si>
  <si>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</si>
  <si>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</si>
  <si>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</si>
  <si>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</si>
  <si>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</si>
  <si>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</si>
  <si>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</si>
  <si>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</si>
  <si>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</si>
  <si>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</si>
  <si>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</si>
  <si>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</si>
  <si>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</si>
  <si>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</si>
  <si>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</si>
  <si>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</si>
  <si>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</si>
  <si>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</si>
  <si>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</si>
  <si>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</si>
  <si>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</si>
  <si>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</si>
  <si>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</si>
  <si>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</si>
  <si>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</si>
  <si>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</si>
  <si>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</si>
  <si>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</si>
  <si>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</si>
  <si>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</si>
  <si>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</si>
  <si>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</si>
  <si>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</si>
  <si>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</si>
  <si>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</si>
  <si>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</si>
  <si>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</si>
  <si>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</si>
  <si>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</si>
  <si>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</si>
  <si>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</si>
  <si>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</si>
  <si>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</si>
  <si>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</si>
  <si>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</si>
  <si>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</si>
  <si>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</si>
  <si>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</si>
  <si>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</si>
  <si>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</si>
  <si>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</si>
  <si>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</si>
  <si>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</si>
  <si>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</si>
  <si>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</si>
  <si>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</si>
  <si>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</si>
  <si>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</si>
  <si>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</si>
  <si>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</si>
  <si>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</si>
  <si>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</si>
  <si>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</si>
  <si>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</si>
  <si>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</si>
  <si>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</si>
  <si>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</si>
  <si>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</si>
  <si>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</si>
  <si>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</si>
  <si>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</si>
  <si>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</si>
  <si>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</si>
  <si>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0.36</t>
  </si>
  <si>
    <t>▲ 6.70</t>
  </si>
  <si>
    <t>一般会計</t>
  </si>
  <si>
    <t>大潟村介護保険事業特別会計</t>
  </si>
  <si>
    <t>大潟村国民健康保険事業特別会計</t>
  </si>
  <si>
    <t>大潟村介護サービス事業特別会計</t>
  </si>
  <si>
    <t>大潟村水道事業特別会計</t>
  </si>
  <si>
    <t>大潟村公共下水道事業特別会計</t>
  </si>
  <si>
    <t>大潟村診療所特別会計</t>
  </si>
  <si>
    <t>大潟村後期高齢者医療特別会計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</si>
  <si>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</si>
  <si>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</si>
  <si>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</si>
  <si>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</si>
  <si>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</si>
  <si>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</si>
  <si>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</si>
  <si>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</si>
  <si>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</si>
  <si>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</si>
  <si>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</si>
  <si>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</si>
  <si>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</si>
  <si>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秋田県町村電算システム共同事業組合（一般会計）</t>
    <rPh sb="18" eb="20">
      <t>イッパン</t>
    </rPh>
    <rPh sb="20" eb="22">
      <t>カイケイ</t>
    </rPh>
    <phoneticPr fontId="2"/>
  </si>
  <si>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2"/>
  </si>
  <si>
    <t>八郎湖周辺清掃事務組合（一般会計）</t>
    <rPh sb="0" eb="2">
      <t>ハチロウ</t>
    </rPh>
    <rPh sb="2" eb="3">
      <t>コ</t>
    </rPh>
    <rPh sb="3" eb="5">
      <t>シュウヘン</t>
    </rPh>
    <rPh sb="5" eb="7">
      <t>セイソウ</t>
    </rPh>
    <rPh sb="7" eb="9">
      <t>ジム</t>
    </rPh>
    <rPh sb="9" eb="11">
      <t>クミアイ</t>
    </rPh>
    <rPh sb="12" eb="14">
      <t>イッパン</t>
    </rPh>
    <rPh sb="14" eb="16">
      <t>カイケイ</t>
    </rPh>
    <phoneticPr fontId="2"/>
  </si>
  <si>
    <t>ルーラル大潟</t>
    <rPh sb="4" eb="6">
      <t>オオガタ</t>
    </rPh>
    <phoneticPr fontId="30"/>
  </si>
  <si>
    <t>大潟村カントリーエレベーター公社</t>
    <rPh sb="0" eb="3">
      <t>オオガタムラ</t>
    </rPh>
    <rPh sb="14" eb="16">
      <t>コウシャ</t>
    </rPh>
    <phoneticPr fontId="30"/>
  </si>
  <si>
    <t>大潟共生自然エネルギー</t>
    <rPh sb="0" eb="2">
      <t>オオガタ</t>
    </rPh>
    <rPh sb="2" eb="4">
      <t>キョウセイ</t>
    </rPh>
    <rPh sb="4" eb="6">
      <t>シゼン</t>
    </rPh>
    <phoneticPr fontId="30"/>
  </si>
  <si>
    <t>-</t>
    <phoneticPr fontId="2"/>
  </si>
  <si>
    <t>-</t>
    <phoneticPr fontId="2"/>
  </si>
  <si>
    <t>ふるさと応援基金</t>
    <rPh sb="4" eb="6">
      <t>オウエン</t>
    </rPh>
    <rPh sb="6" eb="8">
      <t>キキン</t>
    </rPh>
    <phoneticPr fontId="5"/>
  </si>
  <si>
    <t>道路維持管理基金</t>
    <rPh sb="0" eb="2">
      <t>ドウロ</t>
    </rPh>
    <rPh sb="2" eb="4">
      <t>イジ</t>
    </rPh>
    <rPh sb="4" eb="6">
      <t>カンリ</t>
    </rPh>
    <rPh sb="6" eb="8">
      <t>キキン</t>
    </rPh>
    <phoneticPr fontId="5"/>
  </si>
  <si>
    <t>かんがい排水施設整備基金</t>
    <rPh sb="4" eb="6">
      <t>ハイスイ</t>
    </rPh>
    <rPh sb="6" eb="8">
      <t>シセツ</t>
    </rPh>
    <rPh sb="8" eb="10">
      <t>セイビ</t>
    </rPh>
    <rPh sb="10" eb="12">
      <t>キキン</t>
    </rPh>
    <phoneticPr fontId="5"/>
  </si>
  <si>
    <t>観光振興基金</t>
    <rPh sb="0" eb="2">
      <t>カンコウ</t>
    </rPh>
    <rPh sb="2" eb="4">
      <t>シンコウ</t>
    </rPh>
    <rPh sb="4" eb="6">
      <t>キキン</t>
    </rPh>
    <phoneticPr fontId="5"/>
  </si>
  <si>
    <t>石油貯蔵施設立地対策等基金</t>
    <rPh sb="0" eb="2">
      <t>セキユ</t>
    </rPh>
    <rPh sb="2" eb="4">
      <t>チョゾウ</t>
    </rPh>
    <rPh sb="4" eb="6">
      <t>シセツ</t>
    </rPh>
    <rPh sb="6" eb="8">
      <t>リッチ</t>
    </rPh>
    <rPh sb="8" eb="11">
      <t>タイサクナド</t>
    </rPh>
    <rPh sb="11" eb="13">
      <t>キキン</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</si>
  <si>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</si>
  <si>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</si>
  <si>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</si>
  <si>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</si>
  <si>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</si>
  <si>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</si>
  <si>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</si>
  <si>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</si>
  <si>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</si>
  <si>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</si>
  <si>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</si>
  <si>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</si>
  <si>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</si>
  <si>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</si>
  <si>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有形固定資産減価償却率は、類似団体平均よりもやや低い水準にあるものの、将来負担比率は類似団体平均よりも高い水準にある。
　将来負担比率が類似団体平均より高い水準にある要因は、小中学校（平成21～24年度）や認定こども園（平成29～30年度）建設に伴う地方債の発行や、基金の取崩しによるものであるが、地方債の繰上償還や発行額の抑制により、前年比19.7％の減となった。
　今後も引き続き、地方債の繰上償還や発行額の抑制による将来負担額の軽減と、大潟村公共施設等総合管理計画に基づき施設の長寿命化に努める。</t>
    <rPh sb="1" eb="12">
      <t>ユウケイコテイシサンゲンカショウキャクリツ</t>
    </rPh>
    <rPh sb="14" eb="20">
      <t>ルイジダンタイヘイキン</t>
    </rPh>
    <rPh sb="25" eb="26">
      <t>ヒク</t>
    </rPh>
    <rPh sb="27" eb="29">
      <t>スイジュン</t>
    </rPh>
    <rPh sb="36" eb="38">
      <t>ショウライ</t>
    </rPh>
    <rPh sb="38" eb="40">
      <t>フタン</t>
    </rPh>
    <rPh sb="40" eb="42">
      <t>ヒリツ</t>
    </rPh>
    <rPh sb="43" eb="45">
      <t>ルイジ</t>
    </rPh>
    <rPh sb="45" eb="47">
      <t>ダンタイ</t>
    </rPh>
    <rPh sb="47" eb="49">
      <t>ヘイキン</t>
    </rPh>
    <rPh sb="52" eb="53">
      <t>タカ</t>
    </rPh>
    <rPh sb="54" eb="56">
      <t>スイジュン</t>
    </rPh>
    <rPh sb="69" eb="71">
      <t>ルイジ</t>
    </rPh>
    <rPh sb="71" eb="73">
      <t>ダンタイ</t>
    </rPh>
    <rPh sb="73" eb="75">
      <t>ヘイキン</t>
    </rPh>
    <rPh sb="77" eb="78">
      <t>タカ</t>
    </rPh>
    <rPh sb="79" eb="81">
      <t>スイジュン</t>
    </rPh>
    <rPh sb="84" eb="86">
      <t>ヨウイン</t>
    </rPh>
    <rPh sb="150" eb="153">
      <t>チホウサイ</t>
    </rPh>
    <rPh sb="154" eb="156">
      <t>クリアゲ</t>
    </rPh>
    <rPh sb="156" eb="158">
      <t>ショウカン</t>
    </rPh>
    <rPh sb="159" eb="161">
      <t>ハッコウ</t>
    </rPh>
    <rPh sb="161" eb="162">
      <t>ガク</t>
    </rPh>
    <rPh sb="163" eb="165">
      <t>ヨクセイ</t>
    </rPh>
    <rPh sb="169" eb="172">
      <t>ゼンネンヒ</t>
    </rPh>
    <rPh sb="178" eb="179">
      <t>ゲン</t>
    </rPh>
    <rPh sb="186" eb="188">
      <t>コンゴ</t>
    </rPh>
    <rPh sb="189" eb="190">
      <t>ヒ</t>
    </rPh>
    <rPh sb="191" eb="192">
      <t>ツヅ</t>
    </rPh>
    <rPh sb="194" eb="197">
      <t>チホウサイ</t>
    </rPh>
    <rPh sb="198" eb="200">
      <t>クリアゲ</t>
    </rPh>
    <rPh sb="200" eb="202">
      <t>ショウカン</t>
    </rPh>
    <rPh sb="203" eb="206">
      <t>ハッコウガク</t>
    </rPh>
    <rPh sb="216" eb="217">
      <t>ガク</t>
    </rPh>
    <rPh sb="218" eb="220">
      <t>ケイゲン</t>
    </rPh>
    <rPh sb="222" eb="225">
      <t>オオガタムラ</t>
    </rPh>
    <rPh sb="225" eb="227">
      <t>コウキョウ</t>
    </rPh>
    <rPh sb="227" eb="229">
      <t>シセツ</t>
    </rPh>
    <rPh sb="229" eb="230">
      <t>トウ</t>
    </rPh>
    <rPh sb="230" eb="232">
      <t>ソウゴウ</t>
    </rPh>
    <rPh sb="232" eb="234">
      <t>カンリ</t>
    </rPh>
    <rPh sb="234" eb="236">
      <t>ケイカク</t>
    </rPh>
    <rPh sb="237" eb="238">
      <t>モト</t>
    </rPh>
    <rPh sb="240" eb="242">
      <t>シセツ</t>
    </rPh>
    <rPh sb="243" eb="247">
      <t>チョウジュミョウカ</t>
    </rPh>
    <rPh sb="248" eb="249">
      <t>ツト</t>
    </rPh>
    <phoneticPr fontId="2"/>
  </si>
  <si>
    <t>　実質公債費比率は平成28年度までは類似団体内平均を下回っていたが、近年増加傾向にあり、平成29年度以降は類似団体内平均を上回っている。これは、平成21年～24年度にかけて行った小中学校建設の地方債の償還が始まった影響が大きい。令和３年度から着工される国営かんがい排水事業について、村負担分は事業が完了する令和22年度の支出となる見込みであり、それまでは金額の大きな地方債の発行は予定していないため、将来負担比率については減少傾向が見込まれるが、所属する男鹿地区消防一部事務組合で償還が始まるため、実質公債費比率については一時的に増加する見込みである。
　特別な理由が無い限り、地方債借入額が償還額を上回らないことを基本とし、繰上償還や施設更新費用の計画的な積み立てなどを検討し、両比率の抑制と平準化を図っていく。</t>
    <rPh sb="114" eb="116">
      <t>レイワ</t>
    </rPh>
    <rPh sb="117" eb="119">
      <t>ネンド</t>
    </rPh>
    <rPh sb="121" eb="123">
      <t>チャッコウ</t>
    </rPh>
    <rPh sb="126" eb="128">
      <t>コクエイ</t>
    </rPh>
    <rPh sb="132" eb="136">
      <t>ハイスイジギョウ</t>
    </rPh>
    <rPh sb="141" eb="142">
      <t>ムラ</t>
    </rPh>
    <rPh sb="142" eb="145">
      <t>フタンブン</t>
    </rPh>
    <rPh sb="146" eb="148">
      <t>ジギョウ</t>
    </rPh>
    <rPh sb="149" eb="151">
      <t>カンリョウ</t>
    </rPh>
    <rPh sb="153" eb="155">
      <t>レイワ</t>
    </rPh>
    <rPh sb="157" eb="159">
      <t>ネンド</t>
    </rPh>
    <rPh sb="160" eb="162">
      <t>シシュツ</t>
    </rPh>
    <rPh sb="165" eb="167">
      <t>ミコ</t>
    </rPh>
    <rPh sb="200" eb="202">
      <t>ショウライ</t>
    </rPh>
    <rPh sb="202" eb="204">
      <t>フタン</t>
    </rPh>
    <rPh sb="204" eb="206">
      <t>ヒリツ</t>
    </rPh>
    <rPh sb="223" eb="225">
      <t>ショゾク</t>
    </rPh>
    <rPh sb="227" eb="229">
      <t>オガ</t>
    </rPh>
    <rPh sb="229" eb="231">
      <t>チク</t>
    </rPh>
    <rPh sb="231" eb="233">
      <t>ショウボウ</t>
    </rPh>
    <rPh sb="233" eb="239">
      <t>イチブジムクミアイ</t>
    </rPh>
    <rPh sb="240" eb="242">
      <t>ショウカン</t>
    </rPh>
    <rPh sb="243" eb="244">
      <t>ハジ</t>
    </rPh>
    <rPh sb="249" eb="251">
      <t>ジッシツ</t>
    </rPh>
    <rPh sb="251" eb="254">
      <t>コウサイヒ</t>
    </rPh>
    <rPh sb="255" eb="256">
      <t>リツ</t>
    </rPh>
    <rPh sb="261" eb="264">
      <t>イチジテキ</t>
    </rPh>
    <rPh sb="265" eb="267">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</si>
</sst>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7E162859-C9B2-49C8-A9CB-8D7C8DD02354}"/>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291945</c:v>
                </c:pt>
                <c:pt idx="2">
                  <c:v>291173</c:v>
                </c:pt>
                <c:pt idx="3">
                  <c:v>271581</c:v>
                </c:pt>
                <c:pt idx="4">
                  <c:v>268375</c:v>
                </c:pt>
              </c:numCache>
            </c:numRef>
          </c:val>
          <c:smooth val="0"/>
          <c:extLst>
            <c:ext xmlns:c16="http://schemas.microsoft.com/office/drawing/2014/chart" uri="{C3380CC4-5D6E-409C-BE32-E72D297353CC}">
              <c16:uniqueId val="{00000000-00A7-4CF0-B54E-6F7298C340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170812</c:v>
                </c:pt>
                <c:pt idx="1">
                  <c:v>48854</c:v>
                </c:pt>
                <c:pt idx="2">
                  <c:v>316656</c:v>
                </c:pt>
                <c:pt idx="3">
                  <c:v>83432</c:v>
                </c:pt>
                <c:pt idx="4">
                  <c:v>31198</c:v>
                </c:pt>
              </c:numCache>
            </c:numRef>
          </c:val>
          <c:smooth val="0"/>
          <c:extLst>
            <c:ext xmlns:c16="http://schemas.microsoft.com/office/drawing/2014/chart" uri="{C3380CC4-5D6E-409C-BE32-E72D297353CC}">
              <c16:uniqueId val="{00000001-00A7-4CF0-B54E-6F7298C340C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7.05</c:v>
                </c:pt>
                <c:pt idx="1">
                  <c:v>6.97</c:v>
                </c:pt>
                <c:pt idx="2">
                  <c:v>5.9</c:v>
                </c:pt>
                <c:pt idx="3">
                  <c:v>5.88</c:v>
                </c:pt>
                <c:pt idx="4">
                  <c:v>5.05</c:v>
                </c:pt>
              </c:numCache>
            </c:numRef>
          </c:val>
          <c:extLst>
            <c:ext xmlns:c16="http://schemas.microsoft.com/office/drawing/2014/chart" uri="{C3380CC4-5D6E-409C-BE32-E72D297353CC}">
              <c16:uniqueId val="{00000000-5B05-4AFC-91B9-87DD3B53E0A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18.34</c:v>
                </c:pt>
                <c:pt idx="1">
                  <c:v>18.73</c:v>
                </c:pt>
                <c:pt idx="2">
                  <c:v>19.559999999999999</c:v>
                </c:pt>
                <c:pt idx="3">
                  <c:v>18.62</c:v>
                </c:pt>
                <c:pt idx="4">
                  <c:v>12.46</c:v>
                </c:pt>
              </c:numCache>
            </c:numRef>
          </c:val>
          <c:extLst>
            <c:ext xmlns:c16="http://schemas.microsoft.com/office/drawing/2014/chart" uri="{C3380CC4-5D6E-409C-BE32-E72D297353CC}">
              <c16:uniqueId val="{00000001-5B05-4AFC-91B9-87DD3B53E0A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2.2200000000000002</c:v>
                </c:pt>
                <c:pt idx="1">
                  <c:v>4.17</c:v>
                </c:pt>
                <c:pt idx="2">
                  <c:v>-0.36</c:v>
                </c:pt>
                <c:pt idx="3">
                  <c:v>7.91</c:v>
                </c:pt>
                <c:pt idx="4">
                  <c:v>-6.7</c:v>
                </c:pt>
              </c:numCache>
            </c:numRef>
          </c:val>
          <c:smooth val="0"/>
          <c:extLst>
            <c:ext xmlns:c16="http://schemas.microsoft.com/office/drawing/2014/chart" uri="{C3380CC4-5D6E-409C-BE32-E72D297353CC}">
              <c16:uniqueId val="{00000002-5B05-4AFC-91B9-87DD3B53E0A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A93-4F34-B660-DD6AFEFF20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A93-4F34-B660-DD6AFEFF202D}"/>
            </c:ext>
          </c:extLst>
        </c:ser>
        <c:ser>
          <c:idx val="2"/>
          <c:order val="2"/>
          <c:tx>
            <c:strRef>
              <c:f>データシート!$A$29</c:f>
              <c:strCache>
                <c:ptCount val="1"/>
                <c:pt idx="0">
                  <c:v>大潟村後期高齢者医療特別会計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1.52</c:v>
                </c:pt>
                <c:pt idx="2">
                  <c:v>#N/A</c:v>
                </c:pt>
                <c:pt idx="3">
                  <c:v>1.48</c:v>
                </c:pt>
                <c:pt idx="4">
                  <c:v>#N/A</c:v>
                </c:pt>
                <c:pt idx="5">
                  <c:v>1.57</c:v>
                </c:pt>
                <c:pt idx="6">
                  <c:v>#N/A</c:v>
                </c:pt>
                <c:pt idx="7">
                  <c:v>0</c:v>
                </c:pt>
                <c:pt idx="8">
                  <c:v>#N/A</c:v>
                </c:pt>
                <c:pt idx="9">
                  <c:v>0</c:v>
                </c:pt>
              </c:numCache>
            </c:numRef>
          </c:val>
          <c:extLst>
            <c:ext xmlns:c16="http://schemas.microsoft.com/office/drawing/2014/chart" uri="{C3380CC4-5D6E-409C-BE32-E72D297353CC}">
              <c16:uniqueId val="{00000002-EA93-4F34-B660-DD6AFEFF202D}"/>
            </c:ext>
          </c:extLst>
        </c:ser>
        <c:ser>
          <c:idx val="3"/>
          <c:order val="3"/>
          <c:tx>
            <c:strRef>
              <c:f>データシート!$A$30</c:f>
              <c:strCache>
                <c:ptCount val="1"/>
                <c:pt idx="0">
                  <c:v>大潟村診療所特別会計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0.06</c:v>
                </c:pt>
                <c:pt idx="2">
                  <c:v>#N/A</c:v>
                </c:pt>
                <c:pt idx="3">
                  <c:v>0.23</c:v>
                </c:pt>
                <c:pt idx="4">
                  <c:v>#N/A</c:v>
                </c:pt>
                <c:pt idx="5">
                  <c:v>0.18</c:v>
                </c:pt>
                <c:pt idx="6">
                  <c:v>#N/A</c:v>
                </c:pt>
                <c:pt idx="7">
                  <c:v>0.13</c:v>
                </c:pt>
                <c:pt idx="8">
                  <c:v>#N/A</c:v>
                </c:pt>
                <c:pt idx="9">
                  <c:v>0.21</c:v>
                </c:pt>
              </c:numCache>
            </c:numRef>
          </c:val>
          <c:extLst>
            <c:ext xmlns:c16="http://schemas.microsoft.com/office/drawing/2014/chart" uri="{C3380CC4-5D6E-409C-BE32-E72D297353CC}">
              <c16:uniqueId val="{00000003-EA93-4F34-B660-DD6AFEFF202D}"/>
            </c:ext>
          </c:extLst>
        </c:ser>
        <c:ser>
          <c:idx val="4"/>
          <c:order val="4"/>
          <c:tx>
            <c:strRef>
              <c:f>データシート!$A$31</c:f>
              <c:strCache>
                <c:ptCount val="1"/>
                <c:pt idx="0">
                  <c:v>大潟村公共下水道事業特別会計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0.15</c:v>
                </c:pt>
                <c:pt idx="2">
                  <c:v>#N/A</c:v>
                </c:pt>
                <c:pt idx="3">
                  <c:v>0.57999999999999996</c:v>
                </c:pt>
                <c:pt idx="4">
                  <c:v>#N/A</c:v>
                </c:pt>
                <c:pt idx="5">
                  <c:v>0.36</c:v>
                </c:pt>
                <c:pt idx="6">
                  <c:v>#N/A</c:v>
                </c:pt>
                <c:pt idx="7">
                  <c:v>0.32</c:v>
                </c:pt>
                <c:pt idx="8">
                  <c:v>#N/A</c:v>
                </c:pt>
                <c:pt idx="9">
                  <c:v>0.35</c:v>
                </c:pt>
              </c:numCache>
            </c:numRef>
          </c:val>
          <c:extLst>
            <c:ext xmlns:c16="http://schemas.microsoft.com/office/drawing/2014/chart" uri="{C3380CC4-5D6E-409C-BE32-E72D297353CC}">
              <c16:uniqueId val="{00000004-EA93-4F34-B660-DD6AFEFF202D}"/>
            </c:ext>
          </c:extLst>
        </c:ser>
        <c:ser>
          <c:idx val="5"/>
          <c:order val="5"/>
          <c:tx>
            <c:strRef>
              <c:f>データシート!$A$32</c:f>
              <c:strCache>
                <c:ptCount val="1"/>
                <c:pt idx="0">
                  <c:v>大潟村水道事業特別会計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0.15</c:v>
                </c:pt>
                <c:pt idx="4">
                  <c:v>#N/A</c:v>
                </c:pt>
                <c:pt idx="5">
                  <c:v>0.01</c:v>
                </c:pt>
                <c:pt idx="6">
                  <c:v>#N/A</c:v>
                </c:pt>
                <c:pt idx="7">
                  <c:v>0.23</c:v>
                </c:pt>
                <c:pt idx="8">
                  <c:v>#N/A</c:v>
                </c:pt>
                <c:pt idx="9">
                  <c:v>0.54</c:v>
                </c:pt>
              </c:numCache>
            </c:numRef>
          </c:val>
          <c:extLst>
            <c:ext xmlns:c16="http://schemas.microsoft.com/office/drawing/2014/chart" uri="{C3380CC4-5D6E-409C-BE32-E72D297353CC}">
              <c16:uniqueId val="{00000005-EA93-4F34-B660-DD6AFEFF202D}"/>
            </c:ext>
          </c:extLst>
        </c:ser>
        <c:ser>
          <c:idx val="6"/>
          <c:order val="6"/>
          <c:tx>
            <c:strRef>
              <c:f>データシート!$A$33</c:f>
              <c:strCache>
                <c:ptCount val="1"/>
                <c:pt idx="0">
                  <c:v>大潟村介護サービス事業特別会計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0.71</c:v>
                </c:pt>
                <c:pt idx="2">
                  <c:v>#N/A</c:v>
                </c:pt>
                <c:pt idx="3">
                  <c:v>0.53</c:v>
                </c:pt>
                <c:pt idx="4">
                  <c:v>#N/A</c:v>
                </c:pt>
                <c:pt idx="5">
                  <c:v>1.1000000000000001</c:v>
                </c:pt>
                <c:pt idx="6">
                  <c:v>#N/A</c:v>
                </c:pt>
                <c:pt idx="7">
                  <c:v>1.1000000000000001</c:v>
                </c:pt>
                <c:pt idx="8">
                  <c:v>#N/A</c:v>
                </c:pt>
                <c:pt idx="9">
                  <c:v>0.85</c:v>
                </c:pt>
              </c:numCache>
            </c:numRef>
          </c:val>
          <c:extLst>
            <c:ext xmlns:c16="http://schemas.microsoft.com/office/drawing/2014/chart" uri="{C3380CC4-5D6E-409C-BE32-E72D297353CC}">
              <c16:uniqueId val="{00000006-EA93-4F34-B660-DD6AFEFF202D}"/>
            </c:ext>
          </c:extLst>
        </c:ser>
        <c:ser>
          <c:idx val="7"/>
          <c:order val="7"/>
          <c:tx>
            <c:strRef>
              <c:f>データシート!$A$34</c:f>
              <c:strCache>
                <c:ptCount val="1"/>
                <c:pt idx="0">
                  <c:v>大潟村国民健康保険事業特別会計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1.59</c:v>
                </c:pt>
                <c:pt idx="2">
                  <c:v>#N/A</c:v>
                </c:pt>
                <c:pt idx="3">
                  <c:v>2.09</c:v>
                </c:pt>
                <c:pt idx="4">
                  <c:v>#N/A</c:v>
                </c:pt>
                <c:pt idx="5">
                  <c:v>3.15</c:v>
                </c:pt>
                <c:pt idx="6">
                  <c:v>#N/A</c:v>
                </c:pt>
                <c:pt idx="7">
                  <c:v>1.96</c:v>
                </c:pt>
                <c:pt idx="8">
                  <c:v>#N/A</c:v>
                </c:pt>
                <c:pt idx="9">
                  <c:v>1.2</c:v>
                </c:pt>
              </c:numCache>
            </c:numRef>
          </c:val>
          <c:extLst>
            <c:ext xmlns:c16="http://schemas.microsoft.com/office/drawing/2014/chart" uri="{C3380CC4-5D6E-409C-BE32-E72D297353CC}">
              <c16:uniqueId val="{00000007-EA93-4F34-B660-DD6AFEFF202D}"/>
            </c:ext>
          </c:extLst>
        </c:ser>
        <c:ser>
          <c:idx val="8"/>
          <c:order val="8"/>
          <c:tx>
            <c:strRef>
              <c:f>データシート!$A$35</c:f>
              <c:strCache>
                <c:ptCount val="1"/>
                <c:pt idx="0">
                  <c:v>大潟村介護保険事業特別会計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1.62</c:v>
                </c:pt>
                <c:pt idx="2">
                  <c:v>#N/A</c:v>
                </c:pt>
                <c:pt idx="3">
                  <c:v>0.38</c:v>
                </c:pt>
                <c:pt idx="4">
                  <c:v>#N/A</c:v>
                </c:pt>
                <c:pt idx="5">
                  <c:v>0.69</c:v>
                </c:pt>
                <c:pt idx="6">
                  <c:v>#N/A</c:v>
                </c:pt>
                <c:pt idx="7">
                  <c:v>0.57999999999999996</c:v>
                </c:pt>
                <c:pt idx="8">
                  <c:v>#N/A</c:v>
                </c:pt>
                <c:pt idx="9">
                  <c:v>1.29</c:v>
                </c:pt>
              </c:numCache>
            </c:numRef>
          </c:val>
          <c:extLst>
            <c:ext xmlns:c16="http://schemas.microsoft.com/office/drawing/2014/chart" uri="{C3380CC4-5D6E-409C-BE32-E72D297353CC}">
              <c16:uniqueId val="{00000008-EA93-4F34-B660-DD6AFEFF202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6.98</c:v>
                </c:pt>
                <c:pt idx="2">
                  <c:v>#N/A</c:v>
                </c:pt>
                <c:pt idx="3">
                  <c:v>6.73</c:v>
                </c:pt>
                <c:pt idx="4">
                  <c:v>#N/A</c:v>
                </c:pt>
                <c:pt idx="5">
                  <c:v>5.71</c:v>
                </c:pt>
                <c:pt idx="6">
                  <c:v>#N/A</c:v>
                </c:pt>
                <c:pt idx="7">
                  <c:v>5.74</c:v>
                </c:pt>
                <c:pt idx="8">
                  <c:v>#N/A</c:v>
                </c:pt>
                <c:pt idx="9">
                  <c:v>4.83</c:v>
                </c:pt>
              </c:numCache>
            </c:numRef>
          </c:val>
          <c:extLst>
            <c:ext xmlns:c16="http://schemas.microsoft.com/office/drawing/2014/chart" uri="{C3380CC4-5D6E-409C-BE32-E72D297353CC}">
              <c16:uniqueId val="{00000009-EA93-4F34-B660-DD6AFEFF20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216</c:v>
                </c:pt>
                <c:pt idx="5">
                  <c:v>208</c:v>
                </c:pt>
                <c:pt idx="8">
                  <c:v>211</c:v>
                </c:pt>
                <c:pt idx="11">
                  <c:v>212</c:v>
                </c:pt>
                <c:pt idx="14">
                  <c:v>213</c:v>
                </c:pt>
              </c:numCache>
            </c:numRef>
          </c:val>
          <c:extLst>
            <c:ext xmlns:c16="http://schemas.microsoft.com/office/drawing/2014/chart" uri="{C3380CC4-5D6E-409C-BE32-E72D297353CC}">
              <c16:uniqueId val="{00000000-F6EE-4AE0-8AB8-CCA1E464BD9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EE-4AE0-8AB8-CCA1E464BD9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6EE-4AE0-8AB8-CCA1E464BD9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10</c:v>
                </c:pt>
                <c:pt idx="3">
                  <c:v>14</c:v>
                </c:pt>
                <c:pt idx="6">
                  <c:v>18</c:v>
                </c:pt>
                <c:pt idx="9">
                  <c:v>19</c:v>
                </c:pt>
                <c:pt idx="12">
                  <c:v>19</c:v>
                </c:pt>
              </c:numCache>
            </c:numRef>
          </c:val>
          <c:extLst>
            <c:ext xmlns:c16="http://schemas.microsoft.com/office/drawing/2014/chart" uri="{C3380CC4-5D6E-409C-BE32-E72D297353CC}">
              <c16:uniqueId val="{00000003-F6EE-4AE0-8AB8-CCA1E464BD9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31</c:v>
                </c:pt>
                <c:pt idx="3">
                  <c:v>43</c:v>
                </c:pt>
                <c:pt idx="6">
                  <c:v>21</c:v>
                </c:pt>
                <c:pt idx="9">
                  <c:v>17</c:v>
                </c:pt>
                <c:pt idx="12">
                  <c:v>9</c:v>
                </c:pt>
              </c:numCache>
            </c:numRef>
          </c:val>
          <c:extLst>
            <c:ext xmlns:c16="http://schemas.microsoft.com/office/drawing/2014/chart" uri="{C3380CC4-5D6E-409C-BE32-E72D297353CC}">
              <c16:uniqueId val="{00000004-F6EE-4AE0-8AB8-CCA1E464BD9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EE-4AE0-8AB8-CCA1E464BD9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EE-4AE0-8AB8-CCA1E464BD9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315</c:v>
                </c:pt>
                <c:pt idx="3">
                  <c:v>324</c:v>
                </c:pt>
                <c:pt idx="6">
                  <c:v>338</c:v>
                </c:pt>
                <c:pt idx="9">
                  <c:v>333</c:v>
                </c:pt>
                <c:pt idx="12">
                  <c:v>343</c:v>
                </c:pt>
              </c:numCache>
            </c:numRef>
          </c:val>
          <c:extLst>
            <c:ext xmlns:c16="http://schemas.microsoft.com/office/drawing/2014/chart" uri="{C3380CC4-5D6E-409C-BE32-E72D297353CC}">
              <c16:uniqueId val="{00000007-F6EE-4AE0-8AB8-CCA1E464BD9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140</c:v>
                </c:pt>
                <c:pt idx="2">
                  <c:v>#N/A</c:v>
                </c:pt>
                <c:pt idx="3">
                  <c:v>#N/A</c:v>
                </c:pt>
                <c:pt idx="4">
                  <c:v>173</c:v>
                </c:pt>
                <c:pt idx="5">
                  <c:v>#N/A</c:v>
                </c:pt>
                <c:pt idx="6">
                  <c:v>#N/A</c:v>
                </c:pt>
                <c:pt idx="7">
                  <c:v>166</c:v>
                </c:pt>
                <c:pt idx="8">
                  <c:v>#N/A</c:v>
                </c:pt>
                <c:pt idx="9">
                  <c:v>#N/A</c:v>
                </c:pt>
                <c:pt idx="10">
                  <c:v>157</c:v>
                </c:pt>
                <c:pt idx="11">
                  <c:v>#N/A</c:v>
                </c:pt>
                <c:pt idx="12">
                  <c:v>#N/A</c:v>
                </c:pt>
                <c:pt idx="13">
                  <c:v>158</c:v>
                </c:pt>
                <c:pt idx="14">
                  <c:v>#N/A</c:v>
                </c:pt>
              </c:numCache>
            </c:numRef>
          </c:val>
          <c:smooth val="0"/>
          <c:extLst>
            <c:ext xmlns:c16="http://schemas.microsoft.com/office/drawing/2014/chart" uri="{C3380CC4-5D6E-409C-BE32-E72D297353CC}">
              <c16:uniqueId val="{00000008-F6EE-4AE0-8AB8-CCA1E464BD9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2559</c:v>
                </c:pt>
                <c:pt idx="5">
                  <c:v>2543</c:v>
                </c:pt>
                <c:pt idx="8">
                  <c:v>2661</c:v>
                </c:pt>
                <c:pt idx="11">
                  <c:v>2650</c:v>
                </c:pt>
                <c:pt idx="14">
                  <c:v>2607</c:v>
                </c:pt>
              </c:numCache>
            </c:numRef>
          </c:val>
          <c:extLst>
            <c:ext xmlns:c16="http://schemas.microsoft.com/office/drawing/2014/chart" uri="{C3380CC4-5D6E-409C-BE32-E72D297353CC}">
              <c16:uniqueId val="{00000000-9B9A-4540-90BB-1F74E74BC0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B9A-4540-90BB-1F74E74BC0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1023</c:v>
                </c:pt>
                <c:pt idx="5">
                  <c:v>1111</c:v>
                </c:pt>
                <c:pt idx="8">
                  <c:v>1068</c:v>
                </c:pt>
                <c:pt idx="11">
                  <c:v>945</c:v>
                </c:pt>
                <c:pt idx="14">
                  <c:v>976</c:v>
                </c:pt>
              </c:numCache>
            </c:numRef>
          </c:val>
          <c:extLst>
            <c:ext xmlns:c16="http://schemas.microsoft.com/office/drawing/2014/chart" uri="{C3380CC4-5D6E-409C-BE32-E72D297353CC}">
              <c16:uniqueId val="{00000002-9B9A-4540-90BB-1F74E74BC0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B9A-4540-90BB-1F74E74BC0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B9A-4540-90BB-1F74E74BC0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B9A-4540-90BB-1F74E74BC0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413</c:v>
                </c:pt>
                <c:pt idx="3">
                  <c:v>409</c:v>
                </c:pt>
                <c:pt idx="6">
                  <c:v>376</c:v>
                </c:pt>
                <c:pt idx="9">
                  <c:v>379</c:v>
                </c:pt>
                <c:pt idx="12">
                  <c:v>271</c:v>
                </c:pt>
              </c:numCache>
            </c:numRef>
          </c:val>
          <c:extLst>
            <c:ext xmlns:c16="http://schemas.microsoft.com/office/drawing/2014/chart" uri="{C3380CC4-5D6E-409C-BE32-E72D297353CC}">
              <c16:uniqueId val="{00000006-9B9A-4540-90BB-1F74E74BC0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166</c:v>
                </c:pt>
                <c:pt idx="3">
                  <c:v>153</c:v>
                </c:pt>
                <c:pt idx="6">
                  <c:v>139</c:v>
                </c:pt>
                <c:pt idx="9">
                  <c:v>122</c:v>
                </c:pt>
                <c:pt idx="12">
                  <c:v>101</c:v>
                </c:pt>
              </c:numCache>
            </c:numRef>
          </c:val>
          <c:extLst>
            <c:ext xmlns:c16="http://schemas.microsoft.com/office/drawing/2014/chart" uri="{C3380CC4-5D6E-409C-BE32-E72D297353CC}">
              <c16:uniqueId val="{00000007-9B9A-4540-90BB-1F74E74BC0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315</c:v>
                </c:pt>
                <c:pt idx="3">
                  <c:v>217</c:v>
                </c:pt>
                <c:pt idx="6">
                  <c:v>228</c:v>
                </c:pt>
                <c:pt idx="9">
                  <c:v>197</c:v>
                </c:pt>
                <c:pt idx="12">
                  <c:v>145</c:v>
                </c:pt>
              </c:numCache>
            </c:numRef>
          </c:val>
          <c:extLst>
            <c:ext xmlns:c16="http://schemas.microsoft.com/office/drawing/2014/chart" uri="{C3380CC4-5D6E-409C-BE32-E72D297353CC}">
              <c16:uniqueId val="{00000008-9B9A-4540-90BB-1F74E74BC0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c:v>
                </c:pt>
                <c:pt idx="3">
                  <c:v>2</c:v>
                </c:pt>
                <c:pt idx="6">
                  <c:v>1</c:v>
                </c:pt>
                <c:pt idx="9">
                  <c:v>1</c:v>
                </c:pt>
                <c:pt idx="12">
                  <c:v>1</c:v>
                </c:pt>
              </c:numCache>
            </c:numRef>
          </c:val>
          <c:extLst>
            <c:ext xmlns:c16="http://schemas.microsoft.com/office/drawing/2014/chart" uri="{C3380CC4-5D6E-409C-BE32-E72D297353CC}">
              <c16:uniqueId val="{00000009-9B9A-4540-90BB-1F74E74BC0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4013</c:v>
                </c:pt>
                <c:pt idx="3">
                  <c:v>3767</c:v>
                </c:pt>
                <c:pt idx="6">
                  <c:v>4175</c:v>
                </c:pt>
                <c:pt idx="9">
                  <c:v>3864</c:v>
                </c:pt>
                <c:pt idx="12">
                  <c:v>3660</c:v>
                </c:pt>
              </c:numCache>
            </c:numRef>
          </c:val>
          <c:extLst>
            <c:ext xmlns:c16="http://schemas.microsoft.com/office/drawing/2014/chart" uri="{C3380CC4-5D6E-409C-BE32-E72D297353CC}">
              <c16:uniqueId val="{0000000A-9B9A-4540-90BB-1F74E74BC07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1327</c:v>
                </c:pt>
                <c:pt idx="2">
                  <c:v>#N/A</c:v>
                </c:pt>
                <c:pt idx="3">
                  <c:v>#N/A</c:v>
                </c:pt>
                <c:pt idx="4">
                  <c:v>894</c:v>
                </c:pt>
                <c:pt idx="5">
                  <c:v>#N/A</c:v>
                </c:pt>
                <c:pt idx="6">
                  <c:v>#N/A</c:v>
                </c:pt>
                <c:pt idx="7">
                  <c:v>1190</c:v>
                </c:pt>
                <c:pt idx="8">
                  <c:v>#N/A</c:v>
                </c:pt>
                <c:pt idx="9">
                  <c:v>#N/A</c:v>
                </c:pt>
                <c:pt idx="10">
                  <c:v>969</c:v>
                </c:pt>
                <c:pt idx="11">
                  <c:v>#N/A</c:v>
                </c:pt>
                <c:pt idx="12">
                  <c:v>#N/A</c:v>
                </c:pt>
                <c:pt idx="13">
                  <c:v>594</c:v>
                </c:pt>
                <c:pt idx="14">
                  <c:v>#N/A</c:v>
                </c:pt>
              </c:numCache>
            </c:numRef>
          </c:val>
          <c:smooth val="0"/>
          <c:extLst>
            <c:ext xmlns:c16="http://schemas.microsoft.com/office/drawing/2014/chart" uri="{C3380CC4-5D6E-409C-BE32-E72D297353CC}">
              <c16:uniqueId val="{0000000B-9B9A-4540-90BB-1F74E74BC07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424</c:v>
                </c:pt>
                <c:pt idx="1">
                  <c:v>395</c:v>
                </c:pt>
                <c:pt idx="2">
                  <c:v>265</c:v>
                </c:pt>
              </c:numCache>
            </c:numRef>
          </c:val>
          <c:extLst>
            <c:ext xmlns:c16="http://schemas.microsoft.com/office/drawing/2014/chart" uri="{C3380CC4-5D6E-409C-BE32-E72D297353CC}">
              <c16:uniqueId val="{00000000-9CCC-44A7-A4F8-CE54C873B3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201</c:v>
                </c:pt>
                <c:pt idx="1">
                  <c:v>38</c:v>
                </c:pt>
                <c:pt idx="2">
                  <c:v>100</c:v>
                </c:pt>
              </c:numCache>
            </c:numRef>
          </c:val>
          <c:extLst>
            <c:ext xmlns:c16="http://schemas.microsoft.com/office/drawing/2014/chart" uri="{C3380CC4-5D6E-409C-BE32-E72D297353CC}">
              <c16:uniqueId val="{00000001-9CCC-44A7-A4F8-CE54C873B3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344</c:v>
                </c:pt>
                <c:pt idx="1">
                  <c:v>296</c:v>
                </c:pt>
                <c:pt idx="2">
                  <c:v>437</c:v>
                </c:pt>
              </c:numCache>
            </c:numRef>
          </c:val>
          <c:extLst>
            <c:ext xmlns:c16="http://schemas.microsoft.com/office/drawing/2014/chart" uri="{C3380CC4-5D6E-409C-BE32-E72D297353CC}">
              <c16:uniqueId val="{00000002-9CCC-44A7-A4F8-CE54C873B3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{5EE13D39-EEBF-44E9-9295-70E9FEC14EBF}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193-4FD8-A053-CC5232B165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{31CB38B1-8782-4387-A5F5-2365B80409D8}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93-4FD8-A053-CC5232B165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{46549241-85A6-4627-8FB9-6C7AE3B4A5D9}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93-4FD8-A053-CC5232B165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{C15959A0-42B2-4965-AD69-1E4652E4A07A}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93-4FD8-A053-CC5232B165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{9594C226-8DC3-4BB7-BD1D-A0FD4A11F4BA}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93-4FD8-A053-CC5232B165E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{3645C4E3-6441-4415-88C9-8812BE592B73}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193-4FD8-A053-CC5232B165E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{F4AF364D-4C9E-4D20-8C7F-55E30BFFEF27}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193-4FD8-A053-CC5232B165E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{A056E36A-0EB4-4C9D-A657-800FFA3A1809}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193-4FD8-A053-CC5232B165E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{E1A08315-383A-4AD3-878B-B250E294AB94}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193-4FD8-A053-CC5232B165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49.2</c:v>
                </c:pt>
                <c:pt idx="8">
                  <c:v>51.8</c:v>
                </c:pt>
                <c:pt idx="16">
                  <c:v>54.4</c:v>
                </c:pt>
                <c:pt idx="24">
                  <c:v>55.9</c:v>
                </c:pt>
                <c:pt idx="32">
                  <c:v>57.7</c:v>
                </c:pt>
              </c:numCache>
            </c:numRef>
          </c:xVal>
          <c:yVal>
            <c:numRef>
              <c:f>公会計指標分析・財政指標組合せ分析表!$BP$51:$DC$51</c:f>
              <c:numCache>
                <c:formatCode>#,##0.0;"▲ "#,##0.0</c:formatCode>
                <c:ptCount val="40"/>
                <c:pt idx="0">
                  <c:v>64.2</c:v>
                </c:pt>
                <c:pt idx="8">
                  <c:v>45.3</c:v>
                </c:pt>
                <c:pt idx="16">
                  <c:v>60.8</c:v>
                </c:pt>
                <c:pt idx="24">
                  <c:v>50.7</c:v>
                </c:pt>
                <c:pt idx="32">
                  <c:v>31</c:v>
                </c:pt>
              </c:numCache>
            </c:numRef>
          </c:yVal>
          <c:smooth val="0"/>
          <c:extLst>
            <c:ext xmlns:c16="http://schemas.microsoft.com/office/drawing/2014/chart" uri="{C3380CC4-5D6E-409C-BE32-E72D297353CC}">
              <c16:uniqueId val="{00000009-4193-4FD8-A053-CC5232B165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{0CCD64AC-111B-4FE3-8BEF-CA5E944EF8FB}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193-4FD8-A053-CC5232B165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{79264490-2F61-4D89-8EF9-2861A6C9D967}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93-4FD8-A053-CC5232B165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{7EF3C542-7D46-4C89-9906-2E14AEF4D008}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93-4FD8-A053-CC5232B165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{AE5D6FF7-1FE0-4B59-A27B-C612717D5AEE}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93-4FD8-A053-CC5232B165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{9BC4A6AF-C715-4220-8B89-221AABC21C22}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93-4FD8-A053-CC5232B165ED}"/>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{9026CB92-C57F-48D7-B2C4-C45AB1450461}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193-4FD8-A053-CC5232B165ED}"/>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{9D788A58-7B82-4750-91CA-46B261B00879}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193-4FD8-A053-CC5232B165ED}"/>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{F2D407AC-99F9-4F43-A5FA-E762B8C615FF}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193-4FD8-A053-CC5232B165ED}"/>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{639EB826-33A4-4E57-8465-436BEE7ED23B}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193-4FD8-A053-CC5232B165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56.3</c:v>
                </c:pt>
                <c:pt idx="16">
                  <c:v>57.6</c:v>
                </c:pt>
                <c:pt idx="24">
                  <c:v>58.8</c:v>
                </c:pt>
                <c:pt idx="32">
                  <c:v>59.5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193-4FD8-A053-CC5232B165ED}"/>
            </c:ext>
          </c:extLst>
        </c:ser>
        <c:dLbls>
          <c:showLegendKey val="0"/>
          <c:showVal val="1"/>
          <c:showCatName val="0"/>
          <c:showSerName val="0"/>
          <c:showPercent val="0"/>
          <c:showBubbleSize val="0"/>
        </c:dLbls>
        <c:axId val="46179840"/>
        <c:axId val="46181760"/>
      </c:scatterChart>
      <c:valAx>
        <c:axId val="46179840"/>
        <c:scaling>
          <c:orientation val="minMax"/>
          <c:max val="61"/>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8"/>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{F04E3436-8917-4D62-A1CD-44DC9FF93044}</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6351-4254-8FA8-94FED54D58E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{C0A4B381-03BC-4E05-8212-8FAC9E49A607}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351-4254-8FA8-94FED54D58E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{B20513D8-70A5-45D9-9251-E046B600002C}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351-4254-8FA8-94FED54D58E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{6DF8C4B5-C8E0-4FA2-9644-914EDD959CF7}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351-4254-8FA8-94FED54D58E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{101F18F9-31B5-42AE-B152-326DDB7D1E91}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351-4254-8FA8-94FED54D58E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{C8BCDD9C-3CBC-438F-B086-9F067D37DD0E}</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6351-4254-8FA8-94FED54D58EC}"/>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{751E4506-DCA1-4A75-BBEB-818452361086}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6351-4254-8FA8-94FED54D58EC}"/>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{EF2DF785-4F50-4B88-9704-C2F6C5E85EEC}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6351-4254-8FA8-94FED54D58EC}"/>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{95CAFE56-5A90-4D44-B4D4-13C567BC37A5}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6351-4254-8FA8-94FED54D58E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6.5</c:v>
                </c:pt>
                <c:pt idx="16">
                  <c:v>8</c:v>
                </c:pt>
                <c:pt idx="24">
                  <c:v>8.5</c:v>
                </c:pt>
                <c:pt idx="32">
                  <c:v>8.1999999999999993</c:v>
                </c:pt>
              </c:numCache>
            </c:numRef>
          </c:xVal>
          <c:yVal>
            <c:numRef>
              <c:f>公会計指標分析・財政指標組合せ分析表!$BP$73:$DC$73</c:f>
              <c:numCache>
                <c:formatCode>#,##0.0;"▲ "#,##0.0</c:formatCode>
                <c:ptCount val="40"/>
                <c:pt idx="0">
                  <c:v>64.2</c:v>
                </c:pt>
                <c:pt idx="8">
                  <c:v>45.3</c:v>
                </c:pt>
                <c:pt idx="16">
                  <c:v>60.8</c:v>
                </c:pt>
                <c:pt idx="24">
                  <c:v>50.7</c:v>
                </c:pt>
                <c:pt idx="32">
                  <c:v>31</c:v>
                </c:pt>
              </c:numCache>
            </c:numRef>
          </c:yVal>
          <c:smooth val="0"/>
          <c:extLst>
            <c:ext xmlns:c16="http://schemas.microsoft.com/office/drawing/2014/chart" uri="{C3380CC4-5D6E-409C-BE32-E72D297353CC}">
              <c16:uniqueId val="{00000009-6351-4254-8FA8-94FED54D58E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{961C831C-49CA-406D-A360-EB4A44000EAB}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6351-4254-8FA8-94FED54D58E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{D13EDA54-9383-4845-B392-3BEA6DA0C8AF}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351-4254-8FA8-94FED54D58E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{82C8DE78-6EB5-4842-9388-7EEB44ACA013}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351-4254-8FA8-94FED54D58E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{FEE9D6DC-2606-47C0-A290-EDC15D8E4799}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351-4254-8FA8-94FED54D58E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{A4C38622-E9B7-4676-B839-4F89E8B0F9E5}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351-4254-8FA8-94FED54D58EC}"/>
                </c:ext>
              </c:extLst>
            </c:dLbl>
            <c:dLbl>
              <c:idx val="8"/>
              <c:layout>
                <c:manualLayout>
                  <c:x val="-2.9624953477793533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{16EF4083-0243-45DD-A318-F8B520C177AD}</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6351-4254-8FA8-94FED54D58EC}"/>
                </c:ext>
              </c:extLst>
            </c:dLbl>
            <c:dLbl>
              <c:idx val="16"/>
              <c:layout>
                <c:manualLayout>
                  <c:x val="-4.5160355153971203E-2"/>
                  <c:y val="-6.2416647087793951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{C703F372-329D-4D39-9A16-47E0A6DF4D6F}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6351-4254-8FA8-94FED54D58EC}"/>
                </c:ext>
              </c:extLst>
            </c:dLbl>
            <c:dLbl>
              <c:idx val="24"/>
              <c:layout>
                <c:manualLayout>
                  <c:x val="-1.8235628084249993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{31C489E5-E2A2-4B19-95E3-AF6FED1DC580}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6351-4254-8FA8-94FED54D58EC}"/>
                </c:ext>
              </c:extLst>
            </c:dLbl>
            <c:dLbl>
              <c:idx val="32"/>
              <c:layout>
                <c:manualLayout>
                  <c:x val="-3.3643380866392882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{055736E3-CB7C-40E3-894B-A8EF4FAD8EEA}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6351-4254-8FA8-94FED54D58E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7.4</c:v>
                </c:pt>
                <c:pt idx="16">
                  <c:v>7.1</c:v>
                </c:pt>
                <c:pt idx="24">
                  <c:v>7.1</c:v>
                </c:pt>
                <c:pt idx="32">
                  <c:v>7.3</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351-4254-8FA8-94FED54D58EC}"/>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5"/>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8"/>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元利償還金等：</a:t>
          </a:r>
        </a:p>
        <a:p>
          <a:r>
            <a:rPr kumimoji="1" lang="ja-JP" altLang="en-US" sz="1050">
              <a:latin typeface="ＭＳ ゴシック" pitchFamily="49" charset="-128"/>
              <a:ea typeface="ＭＳ ゴシック" pitchFamily="49" charset="-128"/>
            </a:rPr>
            <a:t>　元利償還金については、平成</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年度から</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年度にかけて行われた大潟小中学校建設事業に係る地方債の償還開始に伴い増となっている。今後、認定こども園等建設事業の償還開始等に伴い増加し、償還のピークが令和</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年度～</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年度になると見込まれる。</a:t>
          </a:r>
          <a:endParaRPr kumimoji="1" lang="en-US" altLang="ja-JP" sz="1050">
            <a:latin typeface="ＭＳ ゴシック" pitchFamily="49" charset="-128"/>
            <a:ea typeface="ＭＳ ゴシック" pitchFamily="49" charset="-128"/>
          </a:endParaRPr>
        </a:p>
        <a:p>
          <a:r>
            <a:rPr kumimoji="1" lang="ja-JP" altLang="en-US" sz="1050" baseline="0">
              <a:latin typeface="ＭＳ ゴシック" pitchFamily="49" charset="-128"/>
              <a:ea typeface="ＭＳ ゴシック" pitchFamily="49" charset="-128"/>
            </a:rPr>
            <a:t>　公営企業債の元利償還金に対する繰入金については、平成</a:t>
          </a:r>
          <a:r>
            <a:rPr kumimoji="1" lang="en-US" altLang="ja-JP" sz="1050" baseline="0">
              <a:latin typeface="ＭＳ ゴシック" pitchFamily="49" charset="-128"/>
              <a:ea typeface="ＭＳ ゴシック" pitchFamily="49" charset="-128"/>
            </a:rPr>
            <a:t>30</a:t>
          </a:r>
          <a:r>
            <a:rPr kumimoji="1" lang="ja-JP" altLang="en-US" sz="1050" baseline="0">
              <a:latin typeface="ＭＳ ゴシック" pitchFamily="49" charset="-128"/>
              <a:ea typeface="ＭＳ ゴシック" pitchFamily="49" charset="-128"/>
            </a:rPr>
            <a:t>年度で償還終了した介護サービス事業があったため減少している。</a:t>
          </a:r>
          <a:endParaRPr kumimoji="1" lang="en-US" altLang="ja-JP" sz="1050" baseline="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a:t>
          </a:r>
        </a:p>
        <a:p>
          <a:r>
            <a:rPr kumimoji="1" lang="ja-JP" altLang="en-US" sz="1050">
              <a:latin typeface="ＭＳ ゴシック" pitchFamily="49" charset="-128"/>
              <a:ea typeface="ＭＳ ゴシック" pitchFamily="49" charset="-128"/>
            </a:rPr>
            <a:t>算入公債費等：</a:t>
          </a:r>
        </a:p>
        <a:p>
          <a:r>
            <a:rPr kumimoji="1" lang="ja-JP" altLang="en-US" sz="1050">
              <a:latin typeface="ＭＳ ゴシック" pitchFamily="49" charset="-128"/>
              <a:ea typeface="ＭＳ ゴシック" pitchFamily="49" charset="-128"/>
            </a:rPr>
            <a:t>　大潟小中学校建設事業に伴う元金償還開始等の影響で前年度との比較で</a:t>
          </a:r>
          <a:r>
            <a:rPr kumimoji="1" lang="en-US" altLang="ja-JP" sz="1050">
              <a:latin typeface="ＭＳ ゴシック" pitchFamily="49" charset="-128"/>
              <a:ea typeface="ＭＳ ゴシック" pitchFamily="49" charset="-128"/>
            </a:rPr>
            <a:t>1</a:t>
          </a:r>
          <a:r>
            <a:rPr kumimoji="1" lang="ja-JP" altLang="en-US" sz="1050">
              <a:latin typeface="ＭＳ ゴシック" pitchFamily="49" charset="-128"/>
              <a:ea typeface="ＭＳ ゴシック" pitchFamily="49" charset="-128"/>
            </a:rPr>
            <a:t>百万円増加している。今後も大規模建設事業の財源として地方債を発行する際は、交付税算入率の高い地方債を活用していく。</a:t>
          </a:r>
        </a:p>
        <a:p>
          <a:r>
            <a:rPr kumimoji="1" lang="ja-JP" altLang="en-US" sz="1050">
              <a:latin typeface="ＭＳ ゴシック" pitchFamily="49" charset="-128"/>
              <a:ea typeface="ＭＳ ゴシック" pitchFamily="49" charset="-128"/>
            </a:rPr>
            <a:t>　今後も繰上償還の実施や徹底した歳出削減等により、</a:t>
          </a:r>
          <a:r>
            <a:rPr kumimoji="1" lang="ja-JP" altLang="en-US" sz="1050">
              <a:solidFill>
                <a:srgbClr val="FF0000"/>
              </a:solidFill>
              <a:latin typeface="ＭＳ ゴシック" pitchFamily="49" charset="-128"/>
              <a:ea typeface="ＭＳ ゴシック" pitchFamily="49" charset="-128"/>
            </a:rPr>
            <a:t>実質公債比率の上昇抑制</a:t>
          </a:r>
          <a:r>
            <a:rPr kumimoji="1" lang="ja-JP" altLang="en-US" sz="1050">
              <a:latin typeface="ＭＳ ゴシック" pitchFamily="49" charset="-128"/>
              <a:ea typeface="ＭＳ ゴシック" pitchFamily="49" charset="-128"/>
            </a:rPr>
            <a:t>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本村では、満期一括償還の地方債を発行していないため、減債基金残高と減債基金積立相当額に該当する数値はありません。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a:t>
          </a:r>
        </a:p>
        <a:p>
          <a:r>
            <a:rPr kumimoji="1" lang="ja-JP" altLang="en-US" sz="1400">
              <a:latin typeface="ＭＳ ゴシック" pitchFamily="49" charset="-128"/>
              <a:ea typeface="ＭＳ ゴシック" pitchFamily="49" charset="-128"/>
            </a:rPr>
            <a:t>　一般会計等に係る地方債の現在高が大きな割合を占めており、適時繰上償還事業を実施することにより将来負担額の引下げを行っている。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令和元年度</a:t>
          </a:r>
          <a:r>
            <a:rPr kumimoji="1" lang="ja-JP" altLang="en-US" sz="1400">
              <a:solidFill>
                <a:srgbClr val="FF0000"/>
              </a:solidFill>
              <a:latin typeface="ＭＳ ゴシック" pitchFamily="49" charset="-128"/>
              <a:ea typeface="ＭＳ ゴシック" pitchFamily="49" charset="-128"/>
            </a:rPr>
            <a:t>においても</a:t>
          </a:r>
          <a:r>
            <a:rPr kumimoji="1" lang="ja-JP" altLang="en-US" sz="1400">
              <a:latin typeface="ＭＳ ゴシック" pitchFamily="49" charset="-128"/>
              <a:ea typeface="ＭＳ ゴシック" pitchFamily="49" charset="-128"/>
            </a:rPr>
            <a:t>繰上償還を実施したため、</a:t>
          </a:r>
          <a:r>
            <a:rPr kumimoji="1" lang="ja-JP" altLang="en-US" sz="1400">
              <a:solidFill>
                <a:srgbClr val="FF0000"/>
              </a:solidFill>
              <a:latin typeface="ＭＳ ゴシック" pitchFamily="49" charset="-128"/>
              <a:ea typeface="ＭＳ ゴシック" pitchFamily="49" charset="-128"/>
            </a:rPr>
            <a:t>地方債の現在高が</a:t>
          </a:r>
          <a:r>
            <a:rPr kumimoji="1" lang="ja-JP" altLang="en-US" sz="1400">
              <a:latin typeface="ＭＳ ゴシック" pitchFamily="49" charset="-128"/>
              <a:ea typeface="ＭＳ ゴシック" pitchFamily="49" charset="-128"/>
            </a:rPr>
            <a:t>減少している。</a:t>
          </a:r>
        </a:p>
        <a:p>
          <a:r>
            <a:rPr kumimoji="1" lang="ja-JP" altLang="en-US" sz="1400">
              <a:latin typeface="ＭＳ ゴシック" pitchFamily="49" charset="-128"/>
              <a:ea typeface="ＭＳ ゴシック" pitchFamily="49" charset="-128"/>
            </a:rPr>
            <a:t>　今後も、老朽化した公共施設の大規模建設事業の財源として地方債の</a:t>
          </a:r>
          <a:r>
            <a:rPr kumimoji="1" lang="ja-JP" altLang="en-US" sz="1400">
              <a:solidFill>
                <a:srgbClr val="FF0000"/>
              </a:solidFill>
              <a:latin typeface="ＭＳ ゴシック" pitchFamily="49" charset="-128"/>
              <a:ea typeface="ＭＳ ゴシック" pitchFamily="49" charset="-128"/>
            </a:rPr>
            <a:t>新規発行要素</a:t>
          </a:r>
          <a:r>
            <a:rPr kumimoji="1" lang="ja-JP" altLang="en-US" sz="1400">
              <a:latin typeface="ＭＳ ゴシック" pitchFamily="49" charset="-128"/>
              <a:ea typeface="ＭＳ ゴシック" pitchFamily="49" charset="-128"/>
            </a:rPr>
            <a:t>があるため、今後も繰上償還を積極的に行い、将来負担額の抑制に努める。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充当可能財源等：</a:t>
          </a:r>
        </a:p>
        <a:p>
          <a:r>
            <a:rPr kumimoji="1" lang="ja-JP" altLang="en-US" sz="1400">
              <a:latin typeface="ＭＳ ゴシック" pitchFamily="49" charset="-128"/>
              <a:ea typeface="ＭＳ ゴシック" pitchFamily="49" charset="-128"/>
            </a:rPr>
            <a:t>　充当可能基金はほぼ横ばい傾向となっている。</a:t>
          </a:r>
        </a:p>
        <a:p>
          <a:r>
            <a:rPr kumimoji="1" lang="ja-JP" altLang="en-US" sz="1400">
              <a:latin typeface="ＭＳ ゴシック" pitchFamily="49" charset="-128"/>
              <a:ea typeface="ＭＳ ゴシック" pitchFamily="49" charset="-128"/>
            </a:rPr>
            <a:t>　今後は計画的な基金の積み増しを行い、充当可能財源等の確保に努める。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秋田県大潟村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令和元年度末の基金全体の現在高は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百万円の増となっている。主な理由はふるさと応援基金が</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比で大幅に増額となったためである。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認定こども園等建設事業等の大規模建設事業の</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財源として借り入れた地方債の償還のピークが令和</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年度～令和</a:t>
          </a:r>
          <a:r>
            <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年度であると見込まれる。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からは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大規模なかんがい排水施設の整備事業が予定されていることから、今後は可能な限り基金の積み増しを行い、充当可能財源等の確保に努める。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・かんがい排水施設整備基金は、かんがい排水施設整備事業に伴う負担金の支払い及び償還金に必要な資金として設置している。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・ふるさと応援基金は、ふるさと応援寄附金（ふるさと納税）を原資に、まちづくりのためにに必要な資金として設置している。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・道路維持管理基金は、村道の維持管理をするための資金として設置している。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・観光振興基金は、観光施設の整備や観光振興のための資金として設置している。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・石油貯蔵施設立地対策等基金は、石油貯蔵施設立地対策等交付金を原資に、地域の防災活動に必要な事業を支援する資金として設置している。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前年度の一般会計の剰余金を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月補正で増額補正し積み立てている。令和元年度については、かんがい排水施設整備金に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百万円、ふるさと応援基金はふるさと応援寄附金に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百万円を積み立てる等、その他特定目的基金で</a:t>
          </a:r>
          <a:r>
            <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rPr>
            <a:t>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年度に防災センター改修事業を実施するため、石油貯蔵施設立地対策等基金を全額取崩す予定である。令和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年度より大規模なかんがい排水施設整備事業が予定されており、かんがい排水施設整備基金を優先的に積み増していく予定である。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当初予算時に財源確保のために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月補正において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百万円を積み立てを行ったことから、令和元度末の財政調整基金の現在高は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大規模なかんがい排水施設整備事業が予定されていることから、特定目的基金であるかんがい排水施設整備基金や減債基金を優先的に積み増していく。財政調整基金については可能な限り積み増しを行い、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割を下回ることのないように運用していく。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例年、当初予算において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百万円の積立金を予算措置している。このほか、令和元年度は令和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年度に繰上償還を行うため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百万円を積立しており、令和元年度末の減債基金の現在高は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百万円で前年度比で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年度に繰上償還を行う。今後も優先的に減債基金に積立を行い、計画的に繰上償還を実施ししていく。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E83D15F-0AB5-4A17-914F-575ECE3AFD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153C12AE-CB29-4E8C-9BBC-3ABCDE4508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B03E648-C442-4628-916D-E6A19609C02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187BBB12-8433-4931-8BFF-2106823A0A05}"/>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AF1E8F3-5975-49C3-9F84-AB7DA1EC7F1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98F1A46-74F9-4C74-BECE-C372B07AD24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CCF2ADD-1C3B-40A2-A566-C83E1C48AC3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B693FAB-CB42-405F-A6FA-FF76CFDD17D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AFC828B2-6574-4285-B2B9-06207605E305}"/>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685381F-BB47-4E4A-B72F-42CCC654B29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42C3B740-5361-4A61-892A-E8DC2FB0E3B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FAB2637-7B07-44DC-A87B-C5E3B069B1D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
3,152
170.11
3,241,580
3,128,753
107,316
2,127,117
3,660,400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516B313F-C2EC-467A-83FE-F3D614C8E347}"/>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8134527-CF0B-401F-B444-AE607FC4608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01B1B31-A450-4E85-AB0B-6D3257EFAB05}"/>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D031A3F-CF8E-435E-B3F6-952C8E44D9FC}"/>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982E8071-93EA-4523-8CB8-8536BB5C55E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021307B-C48C-41BA-B377-97480C5C238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5183FE9-D83B-494E-BA60-42AFB13983B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CD188BB-05FA-452E-863E-88E81DECDCB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71D59A3-1FA4-4531-A0F8-80E45576A07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93B42A62-8C4E-40B2-8632-541F59681507}"/>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6D04B40-4F78-4658-AAFC-FD48C23786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EA6EBB0D-8AEA-48CB-9D02-35C10F3F702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A4E8E98-9E2D-49B1-A1D1-3741727398C7}"/>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1C5CFCA-F08A-4705-B47E-5D66B7F7B67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20F1284-85D8-4381-9EA0-4D6D6F2EC76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A35AD50-6EC0-4F2F-B254-3BA69F198EB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99E7E3DA-CF46-4465-AE4A-30B581EA66AC}"/>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4163A513-5FB9-4C91-B045-5418B757A00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A4DA4A4-D11C-4EA2-B9B2-BCDCAC6A1B3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A9C76E9B-DF4D-4733-89ED-8ABBC7BCB447}"/>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D6F2CCF2-B46B-473F-9D0B-92C10B8F1BF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F438D22-22F4-47AA-919A-10F23D4D23B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2CD00CED-ADD4-47B3-80E5-866418B78E4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258E049-DF31-4E3A-9B1D-84F4C52A210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CFB0727-E88E-43E5-A313-223E1E63DCD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EA42B27E-A1DD-4FA5-BC99-1BE166772D8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D59CE6B-8EFE-40D3-BEE8-A56A312A64FB}"/>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9B9F8AD-5C6A-42B0-A231-D19CDFBC270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3F6C6D3-959F-4293-B1BA-6F3F8E3885B8}"/>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A7AE300-A37F-479C-8FCD-7F1D7ADFE4C8}"/>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C5869C3-EABF-4463-BAC5-EBCA64AF4F6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2EBEFE1-1443-4ED2-BD3E-C956F241E97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68A7077-F433-4A2D-AEA5-34B740A40A81}"/>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A19D863-EC7D-431D-949F-7240B7AE8CB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BF26E99-0BC0-48B8-96F9-FDA6750039E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有形固定資産減価償却率は、前年度に比べ上昇しているが、類似団体平均よりもやや低い水準となっている。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役場庁舎等老朽化が進んでいる施設もあり、有形固定資産減価償却率の上昇が見込まれる。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今後も、大潟村公共施設等総合管理計画に基づき、老朽化した施設について、点検・診断や計画的な予防保全による長寿命化を進めていくなど、公共施設等の適正管理に努める。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9595FED-0482-4079-8FAA-AF3D4902E80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1BC5232B-2490-4B9B-A51C-6431EEA8AE8B}"/>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485549D-631E-4FC5-AA5D-2553C012945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B6E71614-E742-49CA-8C14-8B8D2852594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484E5EC3-8BC0-4901-A6E3-82F09040E31C}"/>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EA47E3E0-159B-4E57-92A4-5962561D21ED}"/>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DD4E4048-F072-453F-8B94-0336DF77A5E1}"/>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DC21B69-7EF1-47FA-AC27-D95B70C27D38}"/>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C925B2F0-821B-49E9-A4CF-97BBBC550B54}"/>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A770C7F7-2310-422E-B75E-A36324C34C75}"/>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C16593CA-D4CD-4AFA-AB32-80A9CCE33CA8}"/>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1F57E2D5-580F-48CE-A9AF-0B0DD22B616F}"/>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ACC0EC84-6371-4BA3-9DBE-A5FBB9FA1DFA}"/>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DE333FBE-C1CB-441C-A347-56A21B9E2C64}"/>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1CDCE17-794F-417B-B24F-FFC5B83D2FB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75C1EA5B-2E95-4005-978D-1C089DCE705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4777EEA4-4F93-45B2-A618-14D8BE46CD4E}"/>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1F90A435-CB19-4BB2-A496-4E08AC73760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56878</xdr:rowOff>
    </xdr:from>
    <xdr:to>
      <xdr:col>23</xdr:col>
      <xdr:colOff>85090</xdr:colOff>
      <xdr:row>34</xdr:row>
      <xdr:rowOff>67038</xdr:rowOff>
    </xdr:to>
    <xdr:cxnSp macro="">
      <xdr:nvCxnSpPr>
        <xdr:cNvPr id="67" name="直線コネクタ 66">
          <a:extLst>
            <a:ext uri="{FF2B5EF4-FFF2-40B4-BE49-F238E27FC236}">
              <a16:creationId xmlns:a16="http://schemas.microsoft.com/office/drawing/2014/main" id="{8664DB1F-BB5B-415A-9B78-71790FFD5FCB}"/>
            </a:ext>
          </a:extLst>
        </xdr:cNvPr>
        <xdr:cNvCxnSpPr/>
      </xdr:nvCxnSpPr>
      <xdr:spPr>
        <a:xfrm flipV="1">
          <a:off x="4760595" y="5286103"/>
          <a:ext cx="127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70865</xdr:rowOff>
    </xdr:from>
    <xdr:ext cx="405111" cy="259045"/>
    <xdr:sp macro="" textlink="">
      <xdr:nvSpPr>
        <xdr:cNvPr id="68" name="有形固定資産減価償却率最小値テキスト">
          <a:extLst>
            <a:ext uri="{FF2B5EF4-FFF2-40B4-BE49-F238E27FC236}">
              <a16:creationId xmlns:a16="http://schemas.microsoft.com/office/drawing/2014/main" id="{7C8FED2A-764C-4385-9EBE-4790E144CC89}"/>
            </a:ext>
          </a:extLst>
        </xdr:cNvPr>
        <xdr:cNvSpPr txBox="1"/>
      </xdr:nvSpPr>
      <xdr:spPr>
        <a:xfrm>
          <a:off x="4813300" y="667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67038</xdr:rowOff>
    </xdr:from>
    <xdr:to>
      <xdr:col>23</xdr:col>
      <xdr:colOff>174625</xdr:colOff>
      <xdr:row>34</xdr:row>
      <xdr:rowOff>67038</xdr:rowOff>
    </xdr:to>
    <xdr:cxnSp macro="">
      <xdr:nvCxnSpPr>
        <xdr:cNvPr id="69" name="直線コネクタ 68">
          <a:extLst>
            <a:ext uri="{FF2B5EF4-FFF2-40B4-BE49-F238E27FC236}">
              <a16:creationId xmlns:a16="http://schemas.microsoft.com/office/drawing/2014/main" id="{D4C8A479-646D-4B51-9D18-25B2DBF005C7}"/>
            </a:ext>
          </a:extLst>
        </xdr:cNvPr>
        <xdr:cNvCxnSpPr/>
      </xdr:nvCxnSpPr>
      <xdr:spPr>
        <a:xfrm>
          <a:off x="4673600" y="666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3555</xdr:rowOff>
    </xdr:from>
    <xdr:ext cx="405111" cy="259045"/>
    <xdr:sp macro="" textlink="">
      <xdr:nvSpPr>
        <xdr:cNvPr id="70" name="有形固定資産減価償却率最大値テキスト">
          <a:extLst>
            <a:ext uri="{FF2B5EF4-FFF2-40B4-BE49-F238E27FC236}">
              <a16:creationId xmlns:a16="http://schemas.microsoft.com/office/drawing/2014/main" id="{A2390F98-C020-4F29-B2F6-BB850DF78352}"/>
            </a:ext>
          </a:extLst>
        </xdr:cNvPr>
        <xdr:cNvSpPr txBox="1"/>
      </xdr:nvSpPr>
      <xdr:spPr>
        <a:xfrm>
          <a:off x="4813300" y="5061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56878</xdr:rowOff>
    </xdr:from>
    <xdr:to>
      <xdr:col>23</xdr:col>
      <xdr:colOff>174625</xdr:colOff>
      <xdr:row>26</xdr:row>
      <xdr:rowOff>56878</xdr:rowOff>
    </xdr:to>
    <xdr:cxnSp macro="">
      <xdr:nvCxnSpPr>
        <xdr:cNvPr id="71" name="直線コネクタ 70">
          <a:extLst>
            <a:ext uri="{FF2B5EF4-FFF2-40B4-BE49-F238E27FC236}">
              <a16:creationId xmlns:a16="http://schemas.microsoft.com/office/drawing/2014/main" id="{EB06765A-32C3-4F4C-8D74-7BCBC9963806}"/>
            </a:ext>
          </a:extLst>
        </xdr:cNvPr>
        <xdr:cNvCxnSpPr/>
      </xdr:nvCxnSpPr>
      <xdr:spPr>
        <a:xfrm>
          <a:off x="4673600" y="528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12445</xdr:rowOff>
    </xdr:from>
    <xdr:ext cx="405111" cy="259045"/>
    <xdr:sp macro="" textlink="">
      <xdr:nvSpPr>
        <xdr:cNvPr id="72" name="有形固定資産減価償却率平均値テキスト">
          <a:extLst>
            <a:ext uri="{FF2B5EF4-FFF2-40B4-BE49-F238E27FC236}">
              <a16:creationId xmlns:a16="http://schemas.microsoft.com/office/drawing/2014/main" id="{1EC6F4D6-C9F9-4544-A016-849546443DB4}"/>
            </a:ext>
          </a:extLst>
        </xdr:cNvPr>
        <xdr:cNvSpPr txBox="1"/>
      </xdr:nvSpPr>
      <xdr:spPr>
        <a:xfrm>
          <a:off x="4813300" y="60989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34018</xdr:rowOff>
    </xdr:from>
    <xdr:to>
      <xdr:col>23</xdr:col>
      <xdr:colOff>136525</xdr:colOff>
      <xdr:row>31</xdr:row>
      <xdr:rowOff>135618</xdr:rowOff>
    </xdr:to>
    <xdr:sp macro="" textlink="">
      <xdr:nvSpPr>
        <xdr:cNvPr id="73" name="フローチャート: 判断 72">
          <a:extLst>
            <a:ext uri="{FF2B5EF4-FFF2-40B4-BE49-F238E27FC236}">
              <a16:creationId xmlns:a16="http://schemas.microsoft.com/office/drawing/2014/main" id="{2EF7FB0F-740E-4B6F-8FAE-2D90B6725BC5}"/>
            </a:ext>
          </a:extLst>
        </xdr:cNvPr>
        <xdr:cNvSpPr/>
      </xdr:nvSpPr>
      <xdr:spPr>
        <a:xfrm>
          <a:off x="4711700" y="612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12428</xdr:rowOff>
    </xdr:from>
    <xdr:to>
      <xdr:col>19</xdr:col>
      <xdr:colOff>187325</xdr:colOff>
      <xdr:row>31</xdr:row>
      <xdr:rowOff>114028</xdr:rowOff>
    </xdr:to>
    <xdr:sp macro="" textlink="">
      <xdr:nvSpPr>
        <xdr:cNvPr id="74" name="フローチャート: 判断 73">
          <a:extLst>
            <a:ext uri="{FF2B5EF4-FFF2-40B4-BE49-F238E27FC236}">
              <a16:creationId xmlns:a16="http://schemas.microsoft.com/office/drawing/2014/main" id="{3EDBF5AE-FC97-4D33-832C-9027962CC153}"/>
            </a:ext>
          </a:extLst>
        </xdr:cNvPr>
        <xdr:cNvSpPr/>
      </xdr:nvSpPr>
      <xdr:spPr>
        <a:xfrm>
          <a:off x="4000500" y="609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146867</xdr:rowOff>
    </xdr:from>
    <xdr:to>
      <xdr:col>15</xdr:col>
      <xdr:colOff>187325</xdr:colOff>
      <xdr:row>31</xdr:row>
      <xdr:rowOff>77017</xdr:rowOff>
    </xdr:to>
    <xdr:sp macro="" textlink="">
      <xdr:nvSpPr>
        <xdr:cNvPr id="75" name="フローチャート: 判断 74">
          <a:extLst>
            <a:ext uri="{FF2B5EF4-FFF2-40B4-BE49-F238E27FC236}">
              <a16:creationId xmlns:a16="http://schemas.microsoft.com/office/drawing/2014/main" id="{3861DBF8-C705-4C04-8C5E-92E6F2DE3445}"/>
            </a:ext>
          </a:extLst>
        </xdr:cNvPr>
        <xdr:cNvSpPr/>
      </xdr:nvSpPr>
      <xdr:spPr>
        <a:xfrm>
          <a:off x="3238500" y="60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106771</xdr:rowOff>
    </xdr:from>
    <xdr:to>
      <xdr:col>11</xdr:col>
      <xdr:colOff>187325</xdr:colOff>
      <xdr:row>31</xdr:row>
      <xdr:rowOff>36921</xdr:rowOff>
    </xdr:to>
    <xdr:sp macro="" textlink="">
      <xdr:nvSpPr>
        <xdr:cNvPr id="76" name="フローチャート: 判断 75">
          <a:extLst>
            <a:ext uri="{FF2B5EF4-FFF2-40B4-BE49-F238E27FC236}">
              <a16:creationId xmlns:a16="http://schemas.microsoft.com/office/drawing/2014/main" id="{79D53F50-5079-4E4B-8EE4-C4F6571E1B1F}"/>
            </a:ext>
          </a:extLst>
        </xdr:cNvPr>
        <xdr:cNvSpPr/>
      </xdr:nvSpPr>
      <xdr:spPr>
        <a:xfrm>
          <a:off x="24765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42001</xdr:rowOff>
    </xdr:from>
    <xdr:to>
      <xdr:col>7</xdr:col>
      <xdr:colOff>187325</xdr:colOff>
      <xdr:row>30</xdr:row>
      <xdr:rowOff>143601</xdr:rowOff>
    </xdr:to>
    <xdr:sp macro="" textlink="">
      <xdr:nvSpPr>
        <xdr:cNvPr id="77" name="フローチャート: 判断 76">
          <a:extLst>
            <a:ext uri="{FF2B5EF4-FFF2-40B4-BE49-F238E27FC236}">
              <a16:creationId xmlns:a16="http://schemas.microsoft.com/office/drawing/2014/main" id="{38D82D98-DC9A-4616-BEB3-146DEBA3988F}"/>
            </a:ext>
          </a:extLst>
        </xdr:cNvPr>
        <xdr:cNvSpPr/>
      </xdr:nvSpPr>
      <xdr:spPr>
        <a:xfrm>
          <a:off x="1714500" y="5957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1E8485B-1073-4053-AFD7-85A7533E7F9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DB12FCD-34F1-45FC-9AD4-228207E5CA5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683BEFE-ED1C-400B-9C78-97D448ED7DC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21CC372A-67D4-40E7-8931-439EFBA5AC2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466D239-071D-4CAB-A384-2E6A4CBD5E5F}"/>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149951</xdr:rowOff>
    </xdr:from>
    <xdr:to>
      <xdr:col>23</xdr:col>
      <xdr:colOff>136525</xdr:colOff>
      <xdr:row>31</xdr:row>
      <xdr:rowOff>80101</xdr:rowOff>
    </xdr:to>
    <xdr:sp macro="" textlink="">
      <xdr:nvSpPr>
        <xdr:cNvPr id="83" name="楕円 82">
          <a:extLst>
            <a:ext uri="{FF2B5EF4-FFF2-40B4-BE49-F238E27FC236}">
              <a16:creationId xmlns:a16="http://schemas.microsoft.com/office/drawing/2014/main" id="{BB19318E-0FA5-4335-B0BD-D09CB9BEE242}"/>
            </a:ext>
          </a:extLst>
        </xdr:cNvPr>
        <xdr:cNvSpPr/>
      </xdr:nvSpPr>
      <xdr:spPr>
        <a:xfrm>
          <a:off x="4711700" y="60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1378</xdr:rowOff>
    </xdr:from>
    <xdr:ext cx="405111" cy="259045"/>
    <xdr:sp macro="" textlink="">
      <xdr:nvSpPr>
        <xdr:cNvPr id="84" name="有形固定資産減価償却率該当値テキスト">
          <a:extLst>
            <a:ext uri="{FF2B5EF4-FFF2-40B4-BE49-F238E27FC236}">
              <a16:creationId xmlns:a16="http://schemas.microsoft.com/office/drawing/2014/main" id="{F367D73E-388A-4C98-B74E-C2E6F90C24E5}"/>
            </a:ext>
          </a:extLst>
        </xdr:cNvPr>
        <xdr:cNvSpPr txBox="1"/>
      </xdr:nvSpPr>
      <xdr:spPr>
        <a:xfrm>
          <a:off x="4813300" y="5916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94433</xdr:rowOff>
    </xdr:from>
    <xdr:to>
      <xdr:col>19</xdr:col>
      <xdr:colOff>187325</xdr:colOff>
      <xdr:row>31</xdr:row>
      <xdr:rowOff>24583</xdr:rowOff>
    </xdr:to>
    <xdr:sp macro="" textlink="">
      <xdr:nvSpPr>
        <xdr:cNvPr id="85" name="楕円 84">
          <a:extLst>
            <a:ext uri="{FF2B5EF4-FFF2-40B4-BE49-F238E27FC236}">
              <a16:creationId xmlns:a16="http://schemas.microsoft.com/office/drawing/2014/main" id="{54CFD189-55E2-480F-9617-05CECED37AE7}"/>
            </a:ext>
          </a:extLst>
        </xdr:cNvPr>
        <xdr:cNvSpPr/>
      </xdr:nvSpPr>
      <xdr:spPr>
        <a:xfrm>
          <a:off x="4000500" y="600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145233</xdr:rowOff>
    </xdr:from>
    <xdr:to>
      <xdr:col>23</xdr:col>
      <xdr:colOff>85725</xdr:colOff>
      <xdr:row>31</xdr:row>
      <xdr:rowOff>29301</xdr:rowOff>
    </xdr:to>
    <xdr:cxnSp macro="">
      <xdr:nvCxnSpPr>
        <xdr:cNvPr id="86" name="直線コネクタ 85">
          <a:extLst>
            <a:ext uri="{FF2B5EF4-FFF2-40B4-BE49-F238E27FC236}">
              <a16:creationId xmlns:a16="http://schemas.microsoft.com/office/drawing/2014/main" id="{D8A4881C-1258-462B-9A6B-43EF7513FD50}"/>
            </a:ext>
          </a:extLst>
        </xdr:cNvPr>
        <xdr:cNvCxnSpPr/>
      </xdr:nvCxnSpPr>
      <xdr:spPr>
        <a:xfrm>
          <a:off x="4051300" y="6060258"/>
          <a:ext cx="711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48169</xdr:rowOff>
    </xdr:from>
    <xdr:to>
      <xdr:col>15</xdr:col>
      <xdr:colOff>187325</xdr:colOff>
      <xdr:row>30</xdr:row>
      <xdr:rowOff>149769</xdr:rowOff>
    </xdr:to>
    <xdr:sp macro="" textlink="">
      <xdr:nvSpPr>
        <xdr:cNvPr id="87" name="楕円 86">
          <a:extLst>
            <a:ext uri="{FF2B5EF4-FFF2-40B4-BE49-F238E27FC236}">
              <a16:creationId xmlns:a16="http://schemas.microsoft.com/office/drawing/2014/main" id="{DBE4AE8C-EA34-47C0-8944-A1950A34FF44}"/>
            </a:ext>
          </a:extLst>
        </xdr:cNvPr>
        <xdr:cNvSpPr/>
      </xdr:nvSpPr>
      <xdr:spPr>
        <a:xfrm>
          <a:off x="3238500" y="596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98969</xdr:rowOff>
    </xdr:from>
    <xdr:to>
      <xdr:col>19</xdr:col>
      <xdr:colOff>136525</xdr:colOff>
      <xdr:row>30</xdr:row>
      <xdr:rowOff>145233</xdr:rowOff>
    </xdr:to>
    <xdr:cxnSp macro="">
      <xdr:nvCxnSpPr>
        <xdr:cNvPr id="88" name="直線コネクタ 87">
          <a:extLst>
            <a:ext uri="{FF2B5EF4-FFF2-40B4-BE49-F238E27FC236}">
              <a16:creationId xmlns:a16="http://schemas.microsoft.com/office/drawing/2014/main" id="{47A653F7-2E2D-4921-987B-AE4C3304D6C8}"/>
            </a:ext>
          </a:extLst>
        </xdr:cNvPr>
        <xdr:cNvCxnSpPr/>
      </xdr:nvCxnSpPr>
      <xdr:spPr>
        <a:xfrm>
          <a:off x="3289300" y="601399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139428</xdr:rowOff>
    </xdr:from>
    <xdr:to>
      <xdr:col>11</xdr:col>
      <xdr:colOff>187325</xdr:colOff>
      <xdr:row>30</xdr:row>
      <xdr:rowOff>69578</xdr:rowOff>
    </xdr:to>
    <xdr:sp macro="" textlink="">
      <xdr:nvSpPr>
        <xdr:cNvPr id="89" name="楕円 88">
          <a:extLst>
            <a:ext uri="{FF2B5EF4-FFF2-40B4-BE49-F238E27FC236}">
              <a16:creationId xmlns:a16="http://schemas.microsoft.com/office/drawing/2014/main" id="{D3F58A3E-466E-43B2-B069-C46F262AF1ED}"/>
            </a:ext>
          </a:extLst>
        </xdr:cNvPr>
        <xdr:cNvSpPr/>
      </xdr:nvSpPr>
      <xdr:spPr>
        <a:xfrm>
          <a:off x="2476500" y="58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18778</xdr:rowOff>
    </xdr:from>
    <xdr:to>
      <xdr:col>15</xdr:col>
      <xdr:colOff>136525</xdr:colOff>
      <xdr:row>30</xdr:row>
      <xdr:rowOff>98969</xdr:rowOff>
    </xdr:to>
    <xdr:cxnSp macro="">
      <xdr:nvCxnSpPr>
        <xdr:cNvPr id="90" name="直線コネクタ 89">
          <a:extLst>
            <a:ext uri="{FF2B5EF4-FFF2-40B4-BE49-F238E27FC236}">
              <a16:creationId xmlns:a16="http://schemas.microsoft.com/office/drawing/2014/main" id="{29D52406-2B20-4C0D-8BF1-FE75BC2329A3}"/>
            </a:ext>
          </a:extLst>
        </xdr:cNvPr>
        <xdr:cNvCxnSpPr/>
      </xdr:nvCxnSpPr>
      <xdr:spPr>
        <a:xfrm>
          <a:off x="2527300" y="5933803"/>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59236</xdr:rowOff>
    </xdr:from>
    <xdr:to>
      <xdr:col>7</xdr:col>
      <xdr:colOff>187325</xdr:colOff>
      <xdr:row>29</xdr:row>
      <xdr:rowOff>160836</xdr:rowOff>
    </xdr:to>
    <xdr:sp macro="" textlink="">
      <xdr:nvSpPr>
        <xdr:cNvPr id="91" name="楕円 90">
          <a:extLst>
            <a:ext uri="{FF2B5EF4-FFF2-40B4-BE49-F238E27FC236}">
              <a16:creationId xmlns:a16="http://schemas.microsoft.com/office/drawing/2014/main" id="{A57FF5D6-54F0-494A-A6BC-630715302E9D}"/>
            </a:ext>
          </a:extLst>
        </xdr:cNvPr>
        <xdr:cNvSpPr/>
      </xdr:nvSpPr>
      <xdr:spPr>
        <a:xfrm>
          <a:off x="1714500" y="580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110036</xdr:rowOff>
    </xdr:from>
    <xdr:to>
      <xdr:col>11</xdr:col>
      <xdr:colOff>136525</xdr:colOff>
      <xdr:row>30</xdr:row>
      <xdr:rowOff>18778</xdr:rowOff>
    </xdr:to>
    <xdr:cxnSp macro="">
      <xdr:nvCxnSpPr>
        <xdr:cNvPr id="92" name="直線コネクタ 91">
          <a:extLst>
            <a:ext uri="{FF2B5EF4-FFF2-40B4-BE49-F238E27FC236}">
              <a16:creationId xmlns:a16="http://schemas.microsoft.com/office/drawing/2014/main" id="{78F6AC4B-3702-456F-A25B-B228775A69D2}"/>
            </a:ext>
          </a:extLst>
        </xdr:cNvPr>
        <xdr:cNvCxnSpPr/>
      </xdr:nvCxnSpPr>
      <xdr:spPr>
        <a:xfrm>
          <a:off x="1765300" y="5853611"/>
          <a:ext cx="762000" cy="8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105155</xdr:rowOff>
    </xdr:from>
    <xdr:ext cx="405111" cy="259045"/>
    <xdr:sp macro="" textlink="">
      <xdr:nvSpPr>
        <xdr:cNvPr id="93" name="n_1aveValue有形固定資産減価償却率">
          <a:extLst>
            <a:ext uri="{FF2B5EF4-FFF2-40B4-BE49-F238E27FC236}">
              <a16:creationId xmlns:a16="http://schemas.microsoft.com/office/drawing/2014/main" id="{C9048F5A-52D6-4181-9512-9E8383931764}"/>
            </a:ext>
          </a:extLst>
        </xdr:cNvPr>
        <xdr:cNvSpPr txBox="1"/>
      </xdr:nvSpPr>
      <xdr:spPr>
        <a:xfrm>
          <a:off x="3836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68144</xdr:rowOff>
    </xdr:from>
    <xdr:ext cx="405111" cy="259045"/>
    <xdr:sp macro="" textlink="">
      <xdr:nvSpPr>
        <xdr:cNvPr id="94" name="n_2aveValue有形固定資産減価償却率">
          <a:extLst>
            <a:ext uri="{FF2B5EF4-FFF2-40B4-BE49-F238E27FC236}">
              <a16:creationId xmlns:a16="http://schemas.microsoft.com/office/drawing/2014/main" id="{AF89D3F2-456D-4D6E-B04D-60A94CE2A651}"/>
            </a:ext>
          </a:extLst>
        </xdr:cNvPr>
        <xdr:cNvSpPr txBox="1"/>
      </xdr:nvSpPr>
      <xdr:spPr>
        <a:xfrm>
          <a:off x="3086744" y="6154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28048</xdr:rowOff>
    </xdr:from>
    <xdr:ext cx="405111" cy="259045"/>
    <xdr:sp macro="" textlink="">
      <xdr:nvSpPr>
        <xdr:cNvPr id="95" name="n_3aveValue有形固定資産減価償却率">
          <a:extLst>
            <a:ext uri="{FF2B5EF4-FFF2-40B4-BE49-F238E27FC236}">
              <a16:creationId xmlns:a16="http://schemas.microsoft.com/office/drawing/2014/main" id="{469FE7BA-DDD5-4705-84AE-507E49FA0247}"/>
            </a:ext>
          </a:extLst>
        </xdr:cNvPr>
        <xdr:cNvSpPr txBox="1"/>
      </xdr:nvSpPr>
      <xdr:spPr>
        <a:xfrm>
          <a:off x="2324744" y="611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134728</xdr:rowOff>
    </xdr:from>
    <xdr:ext cx="405111" cy="259045"/>
    <xdr:sp macro="" textlink="">
      <xdr:nvSpPr>
        <xdr:cNvPr id="96" name="n_4aveValue有形固定資産減価償却率">
          <a:extLst>
            <a:ext uri="{FF2B5EF4-FFF2-40B4-BE49-F238E27FC236}">
              <a16:creationId xmlns:a16="http://schemas.microsoft.com/office/drawing/2014/main" id="{C769608A-2C98-4296-B85B-03991A7F831C}"/>
            </a:ext>
          </a:extLst>
        </xdr:cNvPr>
        <xdr:cNvSpPr txBox="1"/>
      </xdr:nvSpPr>
      <xdr:spPr>
        <a:xfrm>
          <a:off x="1562744" y="6049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41110</xdr:rowOff>
    </xdr:from>
    <xdr:ext cx="405111" cy="259045"/>
    <xdr:sp macro="" textlink="">
      <xdr:nvSpPr>
        <xdr:cNvPr id="97" name="n_1mainValue有形固定資産減価償却率">
          <a:extLst>
            <a:ext uri="{FF2B5EF4-FFF2-40B4-BE49-F238E27FC236}">
              <a16:creationId xmlns:a16="http://schemas.microsoft.com/office/drawing/2014/main" id="{5DEC07E4-DD0C-4FDB-B569-EF38F394FF91}"/>
            </a:ext>
          </a:extLst>
        </xdr:cNvPr>
        <xdr:cNvSpPr txBox="1"/>
      </xdr:nvSpPr>
      <xdr:spPr>
        <a:xfrm>
          <a:off x="38360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166296</xdr:rowOff>
    </xdr:from>
    <xdr:ext cx="405111" cy="259045"/>
    <xdr:sp macro="" textlink="">
      <xdr:nvSpPr>
        <xdr:cNvPr id="98" name="n_2mainValue有形固定資産減価償却率">
          <a:extLst>
            <a:ext uri="{FF2B5EF4-FFF2-40B4-BE49-F238E27FC236}">
              <a16:creationId xmlns:a16="http://schemas.microsoft.com/office/drawing/2014/main" id="{EEF24ADE-B2D2-448B-A6E0-2129B64D93DF}"/>
            </a:ext>
          </a:extLst>
        </xdr:cNvPr>
        <xdr:cNvSpPr txBox="1"/>
      </xdr:nvSpPr>
      <xdr:spPr>
        <a:xfrm>
          <a:off x="3086744" y="573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86105</xdr:rowOff>
    </xdr:from>
    <xdr:ext cx="405111" cy="259045"/>
    <xdr:sp macro="" textlink="">
      <xdr:nvSpPr>
        <xdr:cNvPr id="99" name="n_3mainValue有形固定資産減価償却率">
          <a:extLst>
            <a:ext uri="{FF2B5EF4-FFF2-40B4-BE49-F238E27FC236}">
              <a16:creationId xmlns:a16="http://schemas.microsoft.com/office/drawing/2014/main" id="{99D43A38-A637-4F17-91CA-B7665536DB36}"/>
            </a:ext>
          </a:extLst>
        </xdr:cNvPr>
        <xdr:cNvSpPr txBox="1"/>
      </xdr:nvSpPr>
      <xdr:spPr>
        <a:xfrm>
          <a:off x="2324744" y="5658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5913</xdr:rowOff>
    </xdr:from>
    <xdr:ext cx="405111" cy="259045"/>
    <xdr:sp macro="" textlink="">
      <xdr:nvSpPr>
        <xdr:cNvPr id="100" name="n_4mainValue有形固定資産減価償却率">
          <a:extLst>
            <a:ext uri="{FF2B5EF4-FFF2-40B4-BE49-F238E27FC236}">
              <a16:creationId xmlns:a16="http://schemas.microsoft.com/office/drawing/2014/main" id="{4F05DAC2-E8A9-499A-9BBE-4FD8D1C936CA}"/>
            </a:ext>
          </a:extLst>
        </xdr:cNvPr>
        <xdr:cNvSpPr txBox="1"/>
      </xdr:nvSpPr>
      <xdr:spPr>
        <a:xfrm>
          <a:off x="1562744" y="557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D3983F1A-D622-44D7-9996-0590C0BA25D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843FB692-D619-445D-969F-07C4482B003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F897B2A6-269A-4DA5-85EE-D5108CFD55FD}"/>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[ 688.3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AE0C9F2A-5E2B-4307-A29D-8D63FBCED56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44BD3F08-E62C-4BC1-9CBD-5BB69A17668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E888F9E3-2E5C-40A7-B1C0-DF70B6031675}"/>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12B438FC-EA7C-4257-AA14-99C312151DF4}"/>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96F105CD-B1D1-4790-945D-D60DF7E66E02}"/>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C4563403-64A9-4D15-A715-16B4CD7B38A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390E1201-2452-4C60-9234-EC8481D3C1A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2B675151-F01F-4705-A13A-D8C7E1A0F1D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8234AE03-9C68-4E11-B931-DE849275B9E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7948DDFE-3722-4EB6-813D-A965230ED10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債務償還比</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率は類似団体</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よりも高い水準にある。これは、平成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年度にかけて行った小中学校建設と平成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年度にかけて行った認定こども園建設で、基金を取り崩し、地方債を発行した影響等から、将来負担額が増加し、基金等充当可能財源が減少したためである。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は特定目的基金を中心に積み増し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行うこととしており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改善が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まれるが、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引き続き徹底した歳出削減を行い、積極的な繰上償還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と地方債発行抑制による将来負担額の軽減に努める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22F03484-6C1E-4BDA-B1F6-307C337549FF}"/>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4C7B8544-8CDD-4871-A039-2B169FEB1AAF}"/>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218BEE46-F6D1-41E2-802F-F442FC618CE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a:extLst>
            <a:ext uri="{FF2B5EF4-FFF2-40B4-BE49-F238E27FC236}">
              <a16:creationId xmlns:a16="http://schemas.microsoft.com/office/drawing/2014/main" id="{21DD7C9B-5ECF-4753-BF6B-164D160F022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a:extLst>
            <a:ext uri="{FF2B5EF4-FFF2-40B4-BE49-F238E27FC236}">
              <a16:creationId xmlns:a16="http://schemas.microsoft.com/office/drawing/2014/main" id="{49BB5DDA-FBCC-4DD1-B3F0-795F3630EFF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a:extLst>
            <a:ext uri="{FF2B5EF4-FFF2-40B4-BE49-F238E27FC236}">
              <a16:creationId xmlns:a16="http://schemas.microsoft.com/office/drawing/2014/main" id="{F904844C-5F00-423B-99BE-18DCD7B85E8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a:extLst>
            <a:ext uri="{FF2B5EF4-FFF2-40B4-BE49-F238E27FC236}">
              <a16:creationId xmlns:a16="http://schemas.microsoft.com/office/drawing/2014/main" id="{AC82CD29-611A-4693-9117-7D073965E504}"/>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a:extLst>
            <a:ext uri="{FF2B5EF4-FFF2-40B4-BE49-F238E27FC236}">
              <a16:creationId xmlns:a16="http://schemas.microsoft.com/office/drawing/2014/main" id="{AD041D14-FB8B-4A2B-AB8A-252719136C57}"/>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a:extLst>
            <a:ext uri="{FF2B5EF4-FFF2-40B4-BE49-F238E27FC236}">
              <a16:creationId xmlns:a16="http://schemas.microsoft.com/office/drawing/2014/main" id="{CF215FE7-FD02-4D74-86DA-1F6F029AB4A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a:extLst>
            <a:ext uri="{FF2B5EF4-FFF2-40B4-BE49-F238E27FC236}">
              <a16:creationId xmlns:a16="http://schemas.microsoft.com/office/drawing/2014/main" id="{A7D5345D-F9CF-454A-B060-55ADE60A04C9}"/>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a:extLst>
            <a:ext uri="{FF2B5EF4-FFF2-40B4-BE49-F238E27FC236}">
              <a16:creationId xmlns:a16="http://schemas.microsoft.com/office/drawing/2014/main" id="{3EE0F057-D687-485B-BDBA-ED88649F8D51}"/>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a:extLst>
            <a:ext uri="{FF2B5EF4-FFF2-40B4-BE49-F238E27FC236}">
              <a16:creationId xmlns:a16="http://schemas.microsoft.com/office/drawing/2014/main" id="{E2E79C7C-D4D8-40E1-B5F8-735F76B097D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a:extLst>
            <a:ext uri="{FF2B5EF4-FFF2-40B4-BE49-F238E27FC236}">
              <a16:creationId xmlns:a16="http://schemas.microsoft.com/office/drawing/2014/main" id="{64D2C179-A7DA-46AC-844E-3E3D4F5DE92A}"/>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a:extLst>
            <a:ext uri="{FF2B5EF4-FFF2-40B4-BE49-F238E27FC236}">
              <a16:creationId xmlns:a16="http://schemas.microsoft.com/office/drawing/2014/main" id="{D00D4842-5190-4299-9B05-3297B21BCE11}"/>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a:extLst>
            <a:ext uri="{FF2B5EF4-FFF2-40B4-BE49-F238E27FC236}">
              <a16:creationId xmlns:a16="http://schemas.microsoft.com/office/drawing/2014/main" id="{F0417014-0620-459D-96A8-BF43A95C558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id="{651756DB-8A26-48D8-BA3A-0A0139831F1D}"/>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a:extLst>
            <a:ext uri="{FF2B5EF4-FFF2-40B4-BE49-F238E27FC236}">
              <a16:creationId xmlns:a16="http://schemas.microsoft.com/office/drawing/2014/main" id="{1F9DC5E3-FA81-4B4B-94AE-18FC881D7F82}"/>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136280</xdr:rowOff>
    </xdr:to>
    <xdr:cxnSp macro="">
      <xdr:nvCxnSpPr>
        <xdr:cNvPr id="131" name="直線コネクタ 130">
          <a:extLst>
            <a:ext uri="{FF2B5EF4-FFF2-40B4-BE49-F238E27FC236}">
              <a16:creationId xmlns:a16="http://schemas.microsoft.com/office/drawing/2014/main" id="{A2428110-0733-4BAD-BFB4-227A81FF6629}"/>
            </a:ext>
          </a:extLst>
        </xdr:cNvPr>
        <xdr:cNvCxnSpPr/>
      </xdr:nvCxnSpPr>
      <xdr:spPr>
        <a:xfrm flipV="1">
          <a:off x="14793595" y="5261428"/>
          <a:ext cx="1269" cy="147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140107</xdr:rowOff>
    </xdr:from>
    <xdr:ext cx="469744" cy="259045"/>
    <xdr:sp macro="" textlink="">
      <xdr:nvSpPr>
        <xdr:cNvPr id="132" name="債務償還比率最小値テキスト">
          <a:extLst>
            <a:ext uri="{FF2B5EF4-FFF2-40B4-BE49-F238E27FC236}">
              <a16:creationId xmlns:a16="http://schemas.microsoft.com/office/drawing/2014/main" id="{80BB3DCF-ABDE-44B4-919E-6EA530D72592}"/>
            </a:ext>
          </a:extLst>
        </xdr:cNvPr>
        <xdr:cNvSpPr txBox="1"/>
      </xdr:nvSpPr>
      <xdr:spPr>
        <a:xfrm>
          <a:off x="14846300" y="67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136280</xdr:rowOff>
    </xdr:from>
    <xdr:to>
      <xdr:col>76</xdr:col>
      <xdr:colOff>111125</xdr:colOff>
      <xdr:row>34</xdr:row>
      <xdr:rowOff>136280</xdr:rowOff>
    </xdr:to>
    <xdr:cxnSp macro="">
      <xdr:nvCxnSpPr>
        <xdr:cNvPr id="133" name="直線コネクタ 132">
          <a:extLst>
            <a:ext uri="{FF2B5EF4-FFF2-40B4-BE49-F238E27FC236}">
              <a16:creationId xmlns:a16="http://schemas.microsoft.com/office/drawing/2014/main" id="{D83D161B-B601-41E0-AB54-01A8C50A8A19}"/>
            </a:ext>
          </a:extLst>
        </xdr:cNvPr>
        <xdr:cNvCxnSpPr/>
      </xdr:nvCxnSpPr>
      <xdr:spPr>
        <a:xfrm>
          <a:off x="14706600" y="673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a:extLst>
            <a:ext uri="{FF2B5EF4-FFF2-40B4-BE49-F238E27FC236}">
              <a16:creationId xmlns:a16="http://schemas.microsoft.com/office/drawing/2014/main" id="{8945CDD0-3F68-4E99-8E1A-66616B5A147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a:extLst>
            <a:ext uri="{FF2B5EF4-FFF2-40B4-BE49-F238E27FC236}">
              <a16:creationId xmlns:a16="http://schemas.microsoft.com/office/drawing/2014/main" id="{8932B8A2-96A4-4E22-8C7E-ADCC8E163A46}"/>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117855</xdr:rowOff>
    </xdr:from>
    <xdr:ext cx="469744" cy="259045"/>
    <xdr:sp macro="" textlink="">
      <xdr:nvSpPr>
        <xdr:cNvPr id="136" name="債務償還比率平均値テキスト">
          <a:extLst>
            <a:ext uri="{FF2B5EF4-FFF2-40B4-BE49-F238E27FC236}">
              <a16:creationId xmlns:a16="http://schemas.microsoft.com/office/drawing/2014/main" id="{C0288A49-E6E4-42F4-A2D2-B7BDA4FCB54E}"/>
            </a:ext>
          </a:extLst>
        </xdr:cNvPr>
        <xdr:cNvSpPr txBox="1"/>
      </xdr:nvSpPr>
      <xdr:spPr>
        <a:xfrm>
          <a:off x="14846300" y="55185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94978</xdr:rowOff>
    </xdr:from>
    <xdr:to>
      <xdr:col>76</xdr:col>
      <xdr:colOff>73025</xdr:colOff>
      <xdr:row>29</xdr:row>
      <xdr:rowOff>25128</xdr:rowOff>
    </xdr:to>
    <xdr:sp macro="" textlink="">
      <xdr:nvSpPr>
        <xdr:cNvPr id="137" name="フローチャート: 判断 136">
          <a:extLst>
            <a:ext uri="{FF2B5EF4-FFF2-40B4-BE49-F238E27FC236}">
              <a16:creationId xmlns:a16="http://schemas.microsoft.com/office/drawing/2014/main" id="{F6F7FCA1-1909-4894-979E-CC86332D9039}"/>
            </a:ext>
          </a:extLst>
        </xdr:cNvPr>
        <xdr:cNvSpPr/>
      </xdr:nvSpPr>
      <xdr:spPr>
        <a:xfrm>
          <a:off x="14744700" y="5667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64289</xdr:rowOff>
    </xdr:from>
    <xdr:to>
      <xdr:col>72</xdr:col>
      <xdr:colOff>123825</xdr:colOff>
      <xdr:row>28</xdr:row>
      <xdr:rowOff>165889</xdr:rowOff>
    </xdr:to>
    <xdr:sp macro="" textlink="">
      <xdr:nvSpPr>
        <xdr:cNvPr id="138" name="フローチャート: 判断 137">
          <a:extLst>
            <a:ext uri="{FF2B5EF4-FFF2-40B4-BE49-F238E27FC236}">
              <a16:creationId xmlns:a16="http://schemas.microsoft.com/office/drawing/2014/main" id="{73374F56-8E12-4E20-B0A3-73C3ED829563}"/>
            </a:ext>
          </a:extLst>
        </xdr:cNvPr>
        <xdr:cNvSpPr/>
      </xdr:nvSpPr>
      <xdr:spPr>
        <a:xfrm>
          <a:off x="14033500" y="563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21572</xdr:rowOff>
    </xdr:from>
    <xdr:to>
      <xdr:col>68</xdr:col>
      <xdr:colOff>123825</xdr:colOff>
      <xdr:row>28</xdr:row>
      <xdr:rowOff>123172</xdr:rowOff>
    </xdr:to>
    <xdr:sp macro="" textlink="">
      <xdr:nvSpPr>
        <xdr:cNvPr id="139" name="フローチャート: 判断 138">
          <a:extLst>
            <a:ext uri="{FF2B5EF4-FFF2-40B4-BE49-F238E27FC236}">
              <a16:creationId xmlns:a16="http://schemas.microsoft.com/office/drawing/2014/main" id="{D1BC6A25-0B84-4F4F-B003-858A51ED84DC}"/>
            </a:ext>
          </a:extLst>
        </xdr:cNvPr>
        <xdr:cNvSpPr/>
      </xdr:nvSpPr>
      <xdr:spPr>
        <a:xfrm>
          <a:off x="13271500" y="5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11240</xdr:rowOff>
    </xdr:from>
    <xdr:to>
      <xdr:col>64</xdr:col>
      <xdr:colOff>123825</xdr:colOff>
      <xdr:row>28</xdr:row>
      <xdr:rowOff>112840</xdr:rowOff>
    </xdr:to>
    <xdr:sp macro="" textlink="">
      <xdr:nvSpPr>
        <xdr:cNvPr id="140" name="フローチャート: 判断 139">
          <a:extLst>
            <a:ext uri="{FF2B5EF4-FFF2-40B4-BE49-F238E27FC236}">
              <a16:creationId xmlns:a16="http://schemas.microsoft.com/office/drawing/2014/main" id="{46B7A08F-6F3E-4E52-8A5F-46D300D10AB6}"/>
            </a:ext>
          </a:extLst>
        </xdr:cNvPr>
        <xdr:cNvSpPr/>
      </xdr:nvSpPr>
      <xdr:spPr>
        <a:xfrm>
          <a:off x="12509500" y="558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9543</xdr:rowOff>
    </xdr:from>
    <xdr:to>
      <xdr:col>60</xdr:col>
      <xdr:colOff>123825</xdr:colOff>
      <xdr:row>28</xdr:row>
      <xdr:rowOff>111143</xdr:rowOff>
    </xdr:to>
    <xdr:sp macro="" textlink="">
      <xdr:nvSpPr>
        <xdr:cNvPr id="141" name="フローチャート: 判断 140">
          <a:extLst>
            <a:ext uri="{FF2B5EF4-FFF2-40B4-BE49-F238E27FC236}">
              <a16:creationId xmlns:a16="http://schemas.microsoft.com/office/drawing/2014/main" id="{AE94C952-A8BC-4EAF-A356-4E543F938517}"/>
            </a:ext>
          </a:extLst>
        </xdr:cNvPr>
        <xdr:cNvSpPr/>
      </xdr:nvSpPr>
      <xdr:spPr>
        <a:xfrm>
          <a:off x="11747500" y="558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AE876FCD-557A-4B70-B3A3-B23634C9E7B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E5300913-2B38-47C4-BC39-DA8C6F8C853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CEEDF18E-2961-44C4-A925-D2CF32A0E917}"/>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910E93C8-751C-4D76-972C-4D7E570B890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59CBB3C6-C718-4814-9B09-BE010F6AF37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14160</xdr:rowOff>
    </xdr:from>
    <xdr:to>
      <xdr:col>76</xdr:col>
      <xdr:colOff>73025</xdr:colOff>
      <xdr:row>32</xdr:row>
      <xdr:rowOff>115760</xdr:rowOff>
    </xdr:to>
    <xdr:sp macro="" textlink="">
      <xdr:nvSpPr>
        <xdr:cNvPr id="147" name="楕円 146">
          <a:extLst>
            <a:ext uri="{FF2B5EF4-FFF2-40B4-BE49-F238E27FC236}">
              <a16:creationId xmlns:a16="http://schemas.microsoft.com/office/drawing/2014/main" id="{4F90CB2C-DEEA-4B20-BAC4-60A8E4CDFFDB}"/>
            </a:ext>
          </a:extLst>
        </xdr:cNvPr>
        <xdr:cNvSpPr/>
      </xdr:nvSpPr>
      <xdr:spPr>
        <a:xfrm>
          <a:off x="14744700" y="62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164037</xdr:rowOff>
    </xdr:from>
    <xdr:ext cx="469744" cy="259045"/>
    <xdr:sp macro="" textlink="">
      <xdr:nvSpPr>
        <xdr:cNvPr id="148" name="債務償還比率該当値テキスト">
          <a:extLst>
            <a:ext uri="{FF2B5EF4-FFF2-40B4-BE49-F238E27FC236}">
              <a16:creationId xmlns:a16="http://schemas.microsoft.com/office/drawing/2014/main" id="{BBD67DB4-2D96-448D-AA67-A8015906D81D}"/>
            </a:ext>
          </a:extLst>
        </xdr:cNvPr>
        <xdr:cNvSpPr txBox="1"/>
      </xdr:nvSpPr>
      <xdr:spPr>
        <a:xfrm>
          <a:off x="14846300" y="625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152300</xdr:rowOff>
    </xdr:from>
    <xdr:to>
      <xdr:col>72</xdr:col>
      <xdr:colOff>123825</xdr:colOff>
      <xdr:row>32</xdr:row>
      <xdr:rowOff>82450</xdr:rowOff>
    </xdr:to>
    <xdr:sp macro="" textlink="">
      <xdr:nvSpPr>
        <xdr:cNvPr id="149" name="楕円 148">
          <a:extLst>
            <a:ext uri="{FF2B5EF4-FFF2-40B4-BE49-F238E27FC236}">
              <a16:creationId xmlns:a16="http://schemas.microsoft.com/office/drawing/2014/main" id="{DC797516-685D-4F20-8E6C-4C93FF217D29}"/>
            </a:ext>
          </a:extLst>
        </xdr:cNvPr>
        <xdr:cNvSpPr/>
      </xdr:nvSpPr>
      <xdr:spPr>
        <a:xfrm>
          <a:off x="14033500" y="62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31650</xdr:rowOff>
    </xdr:from>
    <xdr:to>
      <xdr:col>76</xdr:col>
      <xdr:colOff>22225</xdr:colOff>
      <xdr:row>32</xdr:row>
      <xdr:rowOff>64960</xdr:rowOff>
    </xdr:to>
    <xdr:cxnSp macro="">
      <xdr:nvCxnSpPr>
        <xdr:cNvPr id="150" name="直線コネクタ 149">
          <a:extLst>
            <a:ext uri="{FF2B5EF4-FFF2-40B4-BE49-F238E27FC236}">
              <a16:creationId xmlns:a16="http://schemas.microsoft.com/office/drawing/2014/main" id="{7B296B98-46A0-4A65-A766-4EC68B8701EC}"/>
            </a:ext>
          </a:extLst>
        </xdr:cNvPr>
        <xdr:cNvCxnSpPr/>
      </xdr:nvCxnSpPr>
      <xdr:spPr>
        <a:xfrm>
          <a:off x="14084300" y="6289575"/>
          <a:ext cx="711200" cy="33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120722</xdr:rowOff>
    </xdr:from>
    <xdr:to>
      <xdr:col>68</xdr:col>
      <xdr:colOff>123825</xdr:colOff>
      <xdr:row>33</xdr:row>
      <xdr:rowOff>50872</xdr:rowOff>
    </xdr:to>
    <xdr:sp macro="" textlink="">
      <xdr:nvSpPr>
        <xdr:cNvPr id="151" name="楕円 150">
          <a:extLst>
            <a:ext uri="{FF2B5EF4-FFF2-40B4-BE49-F238E27FC236}">
              <a16:creationId xmlns:a16="http://schemas.microsoft.com/office/drawing/2014/main" id="{D0DED4B7-8060-4B98-84D7-A368FE3F738D}"/>
            </a:ext>
          </a:extLst>
        </xdr:cNvPr>
        <xdr:cNvSpPr/>
      </xdr:nvSpPr>
      <xdr:spPr>
        <a:xfrm>
          <a:off x="13271500" y="637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31650</xdr:rowOff>
    </xdr:from>
    <xdr:to>
      <xdr:col>72</xdr:col>
      <xdr:colOff>73025</xdr:colOff>
      <xdr:row>33</xdr:row>
      <xdr:rowOff>72</xdr:rowOff>
    </xdr:to>
    <xdr:cxnSp macro="">
      <xdr:nvCxnSpPr>
        <xdr:cNvPr id="152" name="直線コネクタ 151">
          <a:extLst>
            <a:ext uri="{FF2B5EF4-FFF2-40B4-BE49-F238E27FC236}">
              <a16:creationId xmlns:a16="http://schemas.microsoft.com/office/drawing/2014/main" id="{998C0B76-7B36-4FF4-8794-14B93B334A74}"/>
            </a:ext>
          </a:extLst>
        </xdr:cNvPr>
        <xdr:cNvCxnSpPr/>
      </xdr:nvCxnSpPr>
      <xdr:spPr>
        <a:xfrm flipV="1">
          <a:off x="13322300" y="6289575"/>
          <a:ext cx="762000" cy="13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107696</xdr:rowOff>
    </xdr:from>
    <xdr:to>
      <xdr:col>64</xdr:col>
      <xdr:colOff>123825</xdr:colOff>
      <xdr:row>31</xdr:row>
      <xdr:rowOff>37846</xdr:rowOff>
    </xdr:to>
    <xdr:sp macro="" textlink="">
      <xdr:nvSpPr>
        <xdr:cNvPr id="153" name="楕円 152">
          <a:extLst>
            <a:ext uri="{FF2B5EF4-FFF2-40B4-BE49-F238E27FC236}">
              <a16:creationId xmlns:a16="http://schemas.microsoft.com/office/drawing/2014/main" id="{289D2F98-21F7-4236-A914-D98145F555E9}"/>
            </a:ext>
          </a:extLst>
        </xdr:cNvPr>
        <xdr:cNvSpPr/>
      </xdr:nvSpPr>
      <xdr:spPr>
        <a:xfrm>
          <a:off x="12509500" y="602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158496</xdr:rowOff>
    </xdr:from>
    <xdr:to>
      <xdr:col>68</xdr:col>
      <xdr:colOff>73025</xdr:colOff>
      <xdr:row>33</xdr:row>
      <xdr:rowOff>72</xdr:rowOff>
    </xdr:to>
    <xdr:cxnSp macro="">
      <xdr:nvCxnSpPr>
        <xdr:cNvPr id="154" name="直線コネクタ 153">
          <a:extLst>
            <a:ext uri="{FF2B5EF4-FFF2-40B4-BE49-F238E27FC236}">
              <a16:creationId xmlns:a16="http://schemas.microsoft.com/office/drawing/2014/main" id="{308C5BDD-6D2F-406D-8683-B26A3FBA9539}"/>
            </a:ext>
          </a:extLst>
        </xdr:cNvPr>
        <xdr:cNvCxnSpPr/>
      </xdr:nvCxnSpPr>
      <xdr:spPr>
        <a:xfrm>
          <a:off x="12560300" y="6073521"/>
          <a:ext cx="762000" cy="35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99368</xdr:rowOff>
    </xdr:from>
    <xdr:to>
      <xdr:col>60</xdr:col>
      <xdr:colOff>123825</xdr:colOff>
      <xdr:row>31</xdr:row>
      <xdr:rowOff>29518</xdr:rowOff>
    </xdr:to>
    <xdr:sp macro="" textlink="">
      <xdr:nvSpPr>
        <xdr:cNvPr id="155" name="楕円 154">
          <a:extLst>
            <a:ext uri="{FF2B5EF4-FFF2-40B4-BE49-F238E27FC236}">
              <a16:creationId xmlns:a16="http://schemas.microsoft.com/office/drawing/2014/main" id="{9A760036-84B4-4B1A-B556-39824C56BBD7}"/>
            </a:ext>
          </a:extLst>
        </xdr:cNvPr>
        <xdr:cNvSpPr/>
      </xdr:nvSpPr>
      <xdr:spPr>
        <a:xfrm>
          <a:off x="11747500" y="601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150168</xdr:rowOff>
    </xdr:from>
    <xdr:to>
      <xdr:col>64</xdr:col>
      <xdr:colOff>73025</xdr:colOff>
      <xdr:row>30</xdr:row>
      <xdr:rowOff>158496</xdr:rowOff>
    </xdr:to>
    <xdr:cxnSp macro="">
      <xdr:nvCxnSpPr>
        <xdr:cNvPr id="156" name="直線コネクタ 155">
          <a:extLst>
            <a:ext uri="{FF2B5EF4-FFF2-40B4-BE49-F238E27FC236}">
              <a16:creationId xmlns:a16="http://schemas.microsoft.com/office/drawing/2014/main" id="{975BE621-31C7-4F1C-9C33-8E4651F063A8}"/>
            </a:ext>
          </a:extLst>
        </xdr:cNvPr>
        <xdr:cNvCxnSpPr/>
      </xdr:nvCxnSpPr>
      <xdr:spPr>
        <a:xfrm>
          <a:off x="11798300" y="6065193"/>
          <a:ext cx="762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10966</xdr:rowOff>
    </xdr:from>
    <xdr:ext cx="469744" cy="259045"/>
    <xdr:sp macro="" textlink="">
      <xdr:nvSpPr>
        <xdr:cNvPr id="157" name="n_1aveValue債務償還比率">
          <a:extLst>
            <a:ext uri="{FF2B5EF4-FFF2-40B4-BE49-F238E27FC236}">
              <a16:creationId xmlns:a16="http://schemas.microsoft.com/office/drawing/2014/main" id="{246A4CBA-A55E-4A8B-8506-FFF5D8FF9838}"/>
            </a:ext>
          </a:extLst>
        </xdr:cNvPr>
        <xdr:cNvSpPr txBox="1"/>
      </xdr:nvSpPr>
      <xdr:spPr>
        <a:xfrm>
          <a:off x="13836727" y="54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139699</xdr:rowOff>
    </xdr:from>
    <xdr:ext cx="469744" cy="259045"/>
    <xdr:sp macro="" textlink="">
      <xdr:nvSpPr>
        <xdr:cNvPr id="158" name="n_2aveValue債務償還比率">
          <a:extLst>
            <a:ext uri="{FF2B5EF4-FFF2-40B4-BE49-F238E27FC236}">
              <a16:creationId xmlns:a16="http://schemas.microsoft.com/office/drawing/2014/main" id="{CBD31661-908A-4D3D-9DB0-5F84C642611D}"/>
            </a:ext>
          </a:extLst>
        </xdr:cNvPr>
        <xdr:cNvSpPr txBox="1"/>
      </xdr:nvSpPr>
      <xdr:spPr>
        <a:xfrm>
          <a:off x="13087427" y="5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129367</xdr:rowOff>
    </xdr:from>
    <xdr:ext cx="469744" cy="259045"/>
    <xdr:sp macro="" textlink="">
      <xdr:nvSpPr>
        <xdr:cNvPr id="159" name="n_3aveValue債務償還比率">
          <a:extLst>
            <a:ext uri="{FF2B5EF4-FFF2-40B4-BE49-F238E27FC236}">
              <a16:creationId xmlns:a16="http://schemas.microsoft.com/office/drawing/2014/main" id="{CBBDCC95-EEC6-43D9-A6FB-89A5A786B2C9}"/>
            </a:ext>
          </a:extLst>
        </xdr:cNvPr>
        <xdr:cNvSpPr txBox="1"/>
      </xdr:nvSpPr>
      <xdr:spPr>
        <a:xfrm>
          <a:off x="12325427" y="535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127670</xdr:rowOff>
    </xdr:from>
    <xdr:ext cx="469744" cy="259045"/>
    <xdr:sp macro="" textlink="">
      <xdr:nvSpPr>
        <xdr:cNvPr id="160" name="n_4aveValue債務償還比率">
          <a:extLst>
            <a:ext uri="{FF2B5EF4-FFF2-40B4-BE49-F238E27FC236}">
              <a16:creationId xmlns:a16="http://schemas.microsoft.com/office/drawing/2014/main" id="{B39FE8F6-92D0-4130-B57F-1AE8F236EB22}"/>
            </a:ext>
          </a:extLst>
        </xdr:cNvPr>
        <xdr:cNvSpPr txBox="1"/>
      </xdr:nvSpPr>
      <xdr:spPr>
        <a:xfrm>
          <a:off x="11563427" y="53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73577</xdr:rowOff>
    </xdr:from>
    <xdr:ext cx="469744" cy="259045"/>
    <xdr:sp macro="" textlink="">
      <xdr:nvSpPr>
        <xdr:cNvPr id="161" name="n_1mainValue債務償還比率">
          <a:extLst>
            <a:ext uri="{FF2B5EF4-FFF2-40B4-BE49-F238E27FC236}">
              <a16:creationId xmlns:a16="http://schemas.microsoft.com/office/drawing/2014/main" id="{28098D8D-0443-460F-8B33-3702588C3C6F}"/>
            </a:ext>
          </a:extLst>
        </xdr:cNvPr>
        <xdr:cNvSpPr txBox="1"/>
      </xdr:nvSpPr>
      <xdr:spPr>
        <a:xfrm>
          <a:off x="13836727" y="633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42000</xdr:rowOff>
    </xdr:from>
    <xdr:ext cx="469744" cy="259045"/>
    <xdr:sp macro="" textlink="">
      <xdr:nvSpPr>
        <xdr:cNvPr id="162" name="n_2mainValue債務償還比率">
          <a:extLst>
            <a:ext uri="{FF2B5EF4-FFF2-40B4-BE49-F238E27FC236}">
              <a16:creationId xmlns:a16="http://schemas.microsoft.com/office/drawing/2014/main" id="{E593CF82-173A-4B5F-8BFA-63D8E63E5015}"/>
            </a:ext>
          </a:extLst>
        </xdr:cNvPr>
        <xdr:cNvSpPr txBox="1"/>
      </xdr:nvSpPr>
      <xdr:spPr>
        <a:xfrm>
          <a:off x="13087427" y="64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28973</xdr:rowOff>
    </xdr:from>
    <xdr:ext cx="469744" cy="259045"/>
    <xdr:sp macro="" textlink="">
      <xdr:nvSpPr>
        <xdr:cNvPr id="163" name="n_3mainValue債務償還比率">
          <a:extLst>
            <a:ext uri="{FF2B5EF4-FFF2-40B4-BE49-F238E27FC236}">
              <a16:creationId xmlns:a16="http://schemas.microsoft.com/office/drawing/2014/main" id="{473197DC-2C51-4519-A9FF-028A509ED7F8}"/>
            </a:ext>
          </a:extLst>
        </xdr:cNvPr>
        <xdr:cNvSpPr txBox="1"/>
      </xdr:nvSpPr>
      <xdr:spPr>
        <a:xfrm>
          <a:off x="12325427" y="611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20645</xdr:rowOff>
    </xdr:from>
    <xdr:ext cx="469744" cy="259045"/>
    <xdr:sp macro="" textlink="">
      <xdr:nvSpPr>
        <xdr:cNvPr id="164" name="n_4mainValue債務償還比率">
          <a:extLst>
            <a:ext uri="{FF2B5EF4-FFF2-40B4-BE49-F238E27FC236}">
              <a16:creationId xmlns:a16="http://schemas.microsoft.com/office/drawing/2014/main" id="{06CFDDD0-5D38-40A3-B705-CA631CB3E32E}"/>
            </a:ext>
          </a:extLst>
        </xdr:cNvPr>
        <xdr:cNvSpPr txBox="1"/>
      </xdr:nvSpPr>
      <xdr:spPr>
        <a:xfrm>
          <a:off x="11563427" y="6107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a:extLst>
            <a:ext uri="{FF2B5EF4-FFF2-40B4-BE49-F238E27FC236}">
              <a16:creationId xmlns:a16="http://schemas.microsoft.com/office/drawing/2014/main" id="{E2781E73-7C3A-4C8F-8B33-6F6F5CF46419}"/>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a:extLst>
            <a:ext uri="{FF2B5EF4-FFF2-40B4-BE49-F238E27FC236}">
              <a16:creationId xmlns:a16="http://schemas.microsoft.com/office/drawing/2014/main" id="{8AEB3353-9EAC-4693-BC04-5D18661E383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a:extLst>
            <a:ext uri="{FF2B5EF4-FFF2-40B4-BE49-F238E27FC236}">
              <a16:creationId xmlns:a16="http://schemas.microsoft.com/office/drawing/2014/main" id="{0DF569BE-D05F-45B0-B568-9EE66D4BEEB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a:extLst>
            <a:ext uri="{FF2B5EF4-FFF2-40B4-BE49-F238E27FC236}">
              <a16:creationId xmlns:a16="http://schemas.microsoft.com/office/drawing/2014/main" id="{A2CEB180-F074-4F9D-8F7B-49993163903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a:extLst>
            <a:ext uri="{FF2B5EF4-FFF2-40B4-BE49-F238E27FC236}">
              <a16:creationId xmlns:a16="http://schemas.microsoft.com/office/drawing/2014/main" id="{EAEA3CA2-B851-45C4-903D-AFAD489278B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a:extLst>
            <a:ext uri="{FF2B5EF4-FFF2-40B4-BE49-F238E27FC236}">
              <a16:creationId xmlns:a16="http://schemas.microsoft.com/office/drawing/2014/main" id="{52E54CA6-3F7B-4297-A1E3-D1F4E7B646A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978C8C1-568F-4D0A-AE51-E9B51FD4FBD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A984644-8C1A-4EF1-A964-717906A67CA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75C861DA-1BA8-483C-A01B-D93DC146FA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20E586F-8F2C-4801-9F27-7C2339EE9C3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A2F645-496C-4ED1-BDEB-AE576CE0D27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56D4C60-7F77-455A-B13D-41C1E4E93D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7553E7F-DBAD-444D-90ED-E2DF9DBEB19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E68F19F-70EC-4C97-AAC5-4CD02242B54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50C58B-2F13-45F7-A200-EEE8FB4006B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2F0C229-48AD-43BE-83BF-58EC4033240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
3,152
170.11
3,241,580
3,128,753
107,316
2,127,117
3,660,400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88E2277-B048-43FD-AC33-A6CF853CBDB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6E76F38-9315-4354-BBD6-B4D46A17DEA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F1D76D6-8AF4-4156-AF16-28EFEA537E7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0BA3D06-BA9C-440A-99F5-9BB72C2455A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5AE8201-9A9C-4AC3-B8E0-7E309C0C77D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14F19C9A-FCC2-4C91-AA3D-B9D1C6DC968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32F8AB3-2103-46CB-84F7-1C31BCB88A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77BF72B-044E-4086-9E62-44537A375D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CB09E5E-C3B4-48A8-B7FC-4059FDBF536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1377E2-3C82-46C0-AE8B-68A73CBAC04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A8DA993-1C53-4401-805B-ADC8A12758C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5B6F89F-350C-4757-8CBA-0E86460934D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0E38C83-866A-4930-A115-335A674782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9CE6E00-2DA0-448C-BF62-0C577CF1071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692D016-9E3E-4192-897F-7E862893BFB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BAF210A-40BE-4D70-BE30-9590761AA93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AF33695-1E80-4855-B71C-7BA79B27DA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84B3A51-47B3-47C6-9E83-94B705719DB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FE4A58B-55C0-4C28-9D53-9B22E35A78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D3E6C519-6C28-4D95-AC6D-4A0A0127C14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BC548FF-39CB-4476-B30C-C2B2D521E70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5F4AEB8-9191-4999-B098-0EC2144C104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85BE5B2-3FB4-4202-96E7-3CFBDE4A3F9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B0AB616-F53E-4D3C-9350-F3D83304A33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5429DF6-B94E-494B-ABA7-9F0025216FD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815C80B-F504-4609-AC51-1889F958B7D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084A288-C581-4F35-B512-5C0A2DE1A21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6C6CF1E-3D19-4458-A4A0-4D3E8E1196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5643FFA-13D7-4418-8B44-E44338EB2CD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BD76AA1-3184-4F5A-B8CF-300393A7ADC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80BBF4E-98BD-4685-BD03-47B40E68D91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BBE0315-D7C6-4DCC-9F3D-8F583CE64A05}"/>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7087B9E-41DC-403D-A02F-7333BEA0D43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96D6A400-D00E-447C-83FB-9BC9BEF22C03}"/>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D0B27591-2135-400B-84F2-42E9888717D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F32DA4A-6879-4893-9DA9-23290292B279}"/>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DDFB705-D7CF-47F5-BF9B-1EC9E1EA230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7C08E17A-18D5-4229-8422-B76FB5E1274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15560A9-B610-48C0-9ACD-4D6F84FFF3A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B04E229-9F38-4986-B6E9-E34B4A10129B}"/>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B7135494-DA20-42A2-AF47-B6AB278DAE29}"/>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FE3A6F1-C337-4EBD-85CC-BA20C908A83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834AFC62-FCDF-48BB-9DE5-33F76DB7144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818C9783-FA78-4406-B929-4DDF8A8369CC}"/>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E92C788D-1116-43DA-8D4C-1B1061F42CF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86095662-5A37-4D01-BAFE-CFB29B472D9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66403</xdr:rowOff>
    </xdr:to>
    <xdr:cxnSp macro="">
      <xdr:nvCxnSpPr>
        <xdr:cNvPr id="58" name="直線コネクタ 57">
          <a:extLst>
            <a:ext uri="{FF2B5EF4-FFF2-40B4-BE49-F238E27FC236}">
              <a16:creationId xmlns:a16="http://schemas.microsoft.com/office/drawing/2014/main" id="{52579585-71EA-4C03-B0B5-790435027C84}"/>
            </a:ext>
          </a:extLst>
        </xdr:cNvPr>
        <xdr:cNvCxnSpPr/>
      </xdr:nvCxnSpPr>
      <xdr:spPr>
        <a:xfrm flipV="1">
          <a:off x="4634865" y="5660572"/>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a:extLst>
            <a:ext uri="{FF2B5EF4-FFF2-40B4-BE49-F238E27FC236}">
              <a16:creationId xmlns:a16="http://schemas.microsoft.com/office/drawing/2014/main" id="{36650F4D-E2BD-4CB4-9D05-64066EEDB8D8}"/>
            </a:ext>
          </a:extLst>
        </xdr:cNvPr>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a:extLst>
            <a:ext uri="{FF2B5EF4-FFF2-40B4-BE49-F238E27FC236}">
              <a16:creationId xmlns:a16="http://schemas.microsoft.com/office/drawing/2014/main" id="{94CF2D43-976C-4C87-A500-AF662B621F81}"/>
            </a:ext>
          </a:extLst>
        </xdr:cNvPr>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F1749EB8-3BC2-47F7-AF51-747E226D75BD}"/>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EB4B8937-8EAD-4333-9FBA-F0E6FC9FAF96}"/>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134818</xdr:rowOff>
    </xdr:from>
    <xdr:ext cx="405111" cy="259045"/>
    <xdr:sp macro="" textlink="">
      <xdr:nvSpPr>
        <xdr:cNvPr id="63" name="【道路】&#10;有形固定資産減価償却率平均値テキスト">
          <a:extLst>
            <a:ext uri="{FF2B5EF4-FFF2-40B4-BE49-F238E27FC236}">
              <a16:creationId xmlns:a16="http://schemas.microsoft.com/office/drawing/2014/main" id="{FC961727-3FCB-4E42-A204-84F01F3498C3}"/>
            </a:ext>
          </a:extLst>
        </xdr:cNvPr>
        <xdr:cNvSpPr txBox="1"/>
      </xdr:nvSpPr>
      <xdr:spPr>
        <a:xfrm>
          <a:off x="4673600" y="6478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111941</xdr:rowOff>
    </xdr:from>
    <xdr:to>
      <xdr:col>24</xdr:col>
      <xdr:colOff>114300</xdr:colOff>
      <xdr:row>39</xdr:row>
      <xdr:rowOff>42091</xdr:rowOff>
    </xdr:to>
    <xdr:sp macro="" textlink="">
      <xdr:nvSpPr>
        <xdr:cNvPr id="64" name="フローチャート: 判断 63">
          <a:extLst>
            <a:ext uri="{FF2B5EF4-FFF2-40B4-BE49-F238E27FC236}">
              <a16:creationId xmlns:a16="http://schemas.microsoft.com/office/drawing/2014/main" id="{6E7D5ABA-57FD-44BC-81D2-2E6AD1F0DCAA}"/>
            </a:ext>
          </a:extLst>
        </xdr:cNvPr>
        <xdr:cNvSpPr/>
      </xdr:nvSpPr>
      <xdr:spPr>
        <a:xfrm>
          <a:off x="45847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84183</xdr:rowOff>
    </xdr:from>
    <xdr:to>
      <xdr:col>20</xdr:col>
      <xdr:colOff>38100</xdr:colOff>
      <xdr:row>39</xdr:row>
      <xdr:rowOff>14333</xdr:rowOff>
    </xdr:to>
    <xdr:sp macro="" textlink="">
      <xdr:nvSpPr>
        <xdr:cNvPr id="65" name="フローチャート: 判断 64">
          <a:extLst>
            <a:ext uri="{FF2B5EF4-FFF2-40B4-BE49-F238E27FC236}">
              <a16:creationId xmlns:a16="http://schemas.microsoft.com/office/drawing/2014/main" id="{23E52B7D-2411-4CFD-AA5E-38E599AAEAD5}"/>
            </a:ext>
          </a:extLst>
        </xdr:cNvPr>
        <xdr:cNvSpPr/>
      </xdr:nvSpPr>
      <xdr:spPr>
        <a:xfrm>
          <a:off x="3746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54791</xdr:rowOff>
    </xdr:from>
    <xdr:to>
      <xdr:col>15</xdr:col>
      <xdr:colOff>101600</xdr:colOff>
      <xdr:row>38</xdr:row>
      <xdr:rowOff>156391</xdr:rowOff>
    </xdr:to>
    <xdr:sp macro="" textlink="">
      <xdr:nvSpPr>
        <xdr:cNvPr id="66" name="フローチャート: 判断 65">
          <a:extLst>
            <a:ext uri="{FF2B5EF4-FFF2-40B4-BE49-F238E27FC236}">
              <a16:creationId xmlns:a16="http://schemas.microsoft.com/office/drawing/2014/main" id="{C1A51678-577D-44C1-BFCE-C0563F0644A5}"/>
            </a:ext>
          </a:extLst>
        </xdr:cNvPr>
        <xdr:cNvSpPr/>
      </xdr:nvSpPr>
      <xdr:spPr>
        <a:xfrm>
          <a:off x="2857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31931</xdr:rowOff>
    </xdr:from>
    <xdr:to>
      <xdr:col>10</xdr:col>
      <xdr:colOff>165100</xdr:colOff>
      <xdr:row>38</xdr:row>
      <xdr:rowOff>133531</xdr:rowOff>
    </xdr:to>
    <xdr:sp macro="" textlink="">
      <xdr:nvSpPr>
        <xdr:cNvPr id="67" name="フローチャート: 判断 66">
          <a:extLst>
            <a:ext uri="{FF2B5EF4-FFF2-40B4-BE49-F238E27FC236}">
              <a16:creationId xmlns:a16="http://schemas.microsoft.com/office/drawing/2014/main" id="{1637B8FF-BFE4-4D2C-88A3-59DCF711A7DE}"/>
            </a:ext>
          </a:extLst>
        </xdr:cNvPr>
        <xdr:cNvSpPr/>
      </xdr:nvSpPr>
      <xdr:spPr>
        <a:xfrm>
          <a:off x="1968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169091</xdr:rowOff>
    </xdr:from>
    <xdr:to>
      <xdr:col>6</xdr:col>
      <xdr:colOff>38100</xdr:colOff>
      <xdr:row>38</xdr:row>
      <xdr:rowOff>99241</xdr:rowOff>
    </xdr:to>
    <xdr:sp macro="" textlink="">
      <xdr:nvSpPr>
        <xdr:cNvPr id="68" name="フローチャート: 判断 67">
          <a:extLst>
            <a:ext uri="{FF2B5EF4-FFF2-40B4-BE49-F238E27FC236}">
              <a16:creationId xmlns:a16="http://schemas.microsoft.com/office/drawing/2014/main" id="{05239A53-F183-42E7-A851-5DFC01219506}"/>
            </a:ext>
          </a:extLst>
        </xdr:cNvPr>
        <xdr:cNvSpPr/>
      </xdr:nvSpPr>
      <xdr:spPr>
        <a:xfrm>
          <a:off x="10795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1CDED2A-45AF-47EF-9CBA-7D5896250F7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9CCF830-4316-4BE9-808D-35316E47EAF6}"/>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B9145D9-D634-4312-AF14-E0E0B701C08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44DF100-D4A4-40C9-912D-BE992D5AD25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317388EB-9D33-4DB4-8D13-F232BF2ACB5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72753</xdr:rowOff>
    </xdr:from>
    <xdr:to>
      <xdr:col>24</xdr:col>
      <xdr:colOff>114300</xdr:colOff>
      <xdr:row>42</xdr:row>
      <xdr:rowOff>2903</xdr:rowOff>
    </xdr:to>
    <xdr:sp macro="" textlink="">
      <xdr:nvSpPr>
        <xdr:cNvPr id="74" name="楕円 73">
          <a:extLst>
            <a:ext uri="{FF2B5EF4-FFF2-40B4-BE49-F238E27FC236}">
              <a16:creationId xmlns:a16="http://schemas.microsoft.com/office/drawing/2014/main" id="{769BB5C6-7328-4823-8E16-EAD49B22AED9}"/>
            </a:ext>
          </a:extLst>
        </xdr:cNvPr>
        <xdr:cNvSpPr/>
      </xdr:nvSpPr>
      <xdr:spPr>
        <a:xfrm>
          <a:off x="4584700" y="71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159130</xdr:rowOff>
    </xdr:from>
    <xdr:ext cx="405111" cy="259045"/>
    <xdr:sp macro="" textlink="">
      <xdr:nvSpPr>
        <xdr:cNvPr id="75" name="【道路】&#10;有形固定資産減価償却率該当値テキスト">
          <a:extLst>
            <a:ext uri="{FF2B5EF4-FFF2-40B4-BE49-F238E27FC236}">
              <a16:creationId xmlns:a16="http://schemas.microsoft.com/office/drawing/2014/main" id="{D3F527F9-52C2-4F1D-AF35-2F7CF8FE929E}"/>
            </a:ext>
          </a:extLst>
        </xdr:cNvPr>
        <xdr:cNvSpPr txBox="1"/>
      </xdr:nvSpPr>
      <xdr:spPr>
        <a:xfrm>
          <a:off x="4673600" y="7017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58057</xdr:rowOff>
    </xdr:from>
    <xdr:to>
      <xdr:col>20</xdr:col>
      <xdr:colOff>38100</xdr:colOff>
      <xdr:row>41</xdr:row>
      <xdr:rowOff>159657</xdr:rowOff>
    </xdr:to>
    <xdr:sp macro="" textlink="">
      <xdr:nvSpPr>
        <xdr:cNvPr id="76" name="楕円 75">
          <a:extLst>
            <a:ext uri="{FF2B5EF4-FFF2-40B4-BE49-F238E27FC236}">
              <a16:creationId xmlns:a16="http://schemas.microsoft.com/office/drawing/2014/main" id="{2CB0A6EA-6755-4BBD-B180-5B91A292521D}"/>
            </a:ext>
          </a:extLst>
        </xdr:cNvPr>
        <xdr:cNvSpPr/>
      </xdr:nvSpPr>
      <xdr:spPr>
        <a:xfrm>
          <a:off x="3746500" y="70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108857</xdr:rowOff>
    </xdr:from>
    <xdr:to>
      <xdr:col>24</xdr:col>
      <xdr:colOff>63500</xdr:colOff>
      <xdr:row>41</xdr:row>
      <xdr:rowOff>123553</xdr:rowOff>
    </xdr:to>
    <xdr:cxnSp macro="">
      <xdr:nvCxnSpPr>
        <xdr:cNvPr id="77" name="直線コネクタ 76">
          <a:extLst>
            <a:ext uri="{FF2B5EF4-FFF2-40B4-BE49-F238E27FC236}">
              <a16:creationId xmlns:a16="http://schemas.microsoft.com/office/drawing/2014/main" id="{00C82837-8FF0-4BEC-8BB9-B5CA285F4C88}"/>
            </a:ext>
          </a:extLst>
        </xdr:cNvPr>
        <xdr:cNvCxnSpPr/>
      </xdr:nvCxnSpPr>
      <xdr:spPr>
        <a:xfrm>
          <a:off x="3797300" y="7138307"/>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51526</xdr:rowOff>
    </xdr:from>
    <xdr:to>
      <xdr:col>15</xdr:col>
      <xdr:colOff>101600</xdr:colOff>
      <xdr:row>41</xdr:row>
      <xdr:rowOff>153126</xdr:rowOff>
    </xdr:to>
    <xdr:sp macro="" textlink="">
      <xdr:nvSpPr>
        <xdr:cNvPr id="78" name="楕円 77">
          <a:extLst>
            <a:ext uri="{FF2B5EF4-FFF2-40B4-BE49-F238E27FC236}">
              <a16:creationId xmlns:a16="http://schemas.microsoft.com/office/drawing/2014/main" id="{593639BB-ADA5-4F05-A29C-FFECA3059BBB}"/>
            </a:ext>
          </a:extLst>
        </xdr:cNvPr>
        <xdr:cNvSpPr/>
      </xdr:nvSpPr>
      <xdr:spPr>
        <a:xfrm>
          <a:off x="28575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102326</xdr:rowOff>
    </xdr:from>
    <xdr:to>
      <xdr:col>19</xdr:col>
      <xdr:colOff>177800</xdr:colOff>
      <xdr:row>41</xdr:row>
      <xdr:rowOff>108857</xdr:rowOff>
    </xdr:to>
    <xdr:cxnSp macro="">
      <xdr:nvCxnSpPr>
        <xdr:cNvPr id="79" name="直線コネクタ 78">
          <a:extLst>
            <a:ext uri="{FF2B5EF4-FFF2-40B4-BE49-F238E27FC236}">
              <a16:creationId xmlns:a16="http://schemas.microsoft.com/office/drawing/2014/main" id="{01C0A826-2FD8-4134-BFDD-198BE44E28C2}"/>
            </a:ext>
          </a:extLst>
        </xdr:cNvPr>
        <xdr:cNvCxnSpPr/>
      </xdr:nvCxnSpPr>
      <xdr:spPr>
        <a:xfrm>
          <a:off x="2908300" y="713177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15603</xdr:rowOff>
    </xdr:from>
    <xdr:to>
      <xdr:col>10</xdr:col>
      <xdr:colOff>165100</xdr:colOff>
      <xdr:row>41</xdr:row>
      <xdr:rowOff>117203</xdr:rowOff>
    </xdr:to>
    <xdr:sp macro="" textlink="">
      <xdr:nvSpPr>
        <xdr:cNvPr id="80" name="楕円 79">
          <a:extLst>
            <a:ext uri="{FF2B5EF4-FFF2-40B4-BE49-F238E27FC236}">
              <a16:creationId xmlns:a16="http://schemas.microsoft.com/office/drawing/2014/main" id="{B4835299-0A33-46AE-8D13-18F7E0A09669}"/>
            </a:ext>
          </a:extLst>
        </xdr:cNvPr>
        <xdr:cNvSpPr/>
      </xdr:nvSpPr>
      <xdr:spPr>
        <a:xfrm>
          <a:off x="1968500" y="704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66403</xdr:rowOff>
    </xdr:from>
    <xdr:to>
      <xdr:col>15</xdr:col>
      <xdr:colOff>50800</xdr:colOff>
      <xdr:row>41</xdr:row>
      <xdr:rowOff>102326</xdr:rowOff>
    </xdr:to>
    <xdr:cxnSp macro="">
      <xdr:nvCxnSpPr>
        <xdr:cNvPr id="81" name="直線コネクタ 80">
          <a:extLst>
            <a:ext uri="{FF2B5EF4-FFF2-40B4-BE49-F238E27FC236}">
              <a16:creationId xmlns:a16="http://schemas.microsoft.com/office/drawing/2014/main" id="{867EFF7F-A63F-4160-A7EC-CA5C2B871087}"/>
            </a:ext>
          </a:extLst>
        </xdr:cNvPr>
        <xdr:cNvCxnSpPr/>
      </xdr:nvCxnSpPr>
      <xdr:spPr>
        <a:xfrm>
          <a:off x="2019300" y="70958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41</xdr:row>
      <xdr:rowOff>20501</xdr:rowOff>
    </xdr:from>
    <xdr:to>
      <xdr:col>6</xdr:col>
      <xdr:colOff>38100</xdr:colOff>
      <xdr:row>41</xdr:row>
      <xdr:rowOff>122101</xdr:rowOff>
    </xdr:to>
    <xdr:sp macro="" textlink="">
      <xdr:nvSpPr>
        <xdr:cNvPr id="82" name="楕円 81">
          <a:extLst>
            <a:ext uri="{FF2B5EF4-FFF2-40B4-BE49-F238E27FC236}">
              <a16:creationId xmlns:a16="http://schemas.microsoft.com/office/drawing/2014/main" id="{E34EE56C-2095-439D-BEE1-283B1C8F4C54}"/>
            </a:ext>
          </a:extLst>
        </xdr:cNvPr>
        <xdr:cNvSpPr/>
      </xdr:nvSpPr>
      <xdr:spPr>
        <a:xfrm>
          <a:off x="1079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66403</xdr:rowOff>
    </xdr:from>
    <xdr:to>
      <xdr:col>10</xdr:col>
      <xdr:colOff>114300</xdr:colOff>
      <xdr:row>41</xdr:row>
      <xdr:rowOff>71301</xdr:rowOff>
    </xdr:to>
    <xdr:cxnSp macro="">
      <xdr:nvCxnSpPr>
        <xdr:cNvPr id="83" name="直線コネクタ 82">
          <a:extLst>
            <a:ext uri="{FF2B5EF4-FFF2-40B4-BE49-F238E27FC236}">
              <a16:creationId xmlns:a16="http://schemas.microsoft.com/office/drawing/2014/main" id="{15701E42-8982-4D58-8E11-56A6FA2845B2}"/>
            </a:ext>
          </a:extLst>
        </xdr:cNvPr>
        <xdr:cNvCxnSpPr/>
      </xdr:nvCxnSpPr>
      <xdr:spPr>
        <a:xfrm flipV="1">
          <a:off x="1130300" y="7095853"/>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30860</xdr:rowOff>
    </xdr:from>
    <xdr:ext cx="405111" cy="259045"/>
    <xdr:sp macro="" textlink="">
      <xdr:nvSpPr>
        <xdr:cNvPr id="84" name="n_1aveValue【道路】&#10;有形固定資産減価償却率">
          <a:extLst>
            <a:ext uri="{FF2B5EF4-FFF2-40B4-BE49-F238E27FC236}">
              <a16:creationId xmlns:a16="http://schemas.microsoft.com/office/drawing/2014/main" id="{021F22A4-8F4A-4709-8D4C-678FC4A2E2CC}"/>
            </a:ext>
          </a:extLst>
        </xdr:cNvPr>
        <xdr:cNvSpPr txBox="1"/>
      </xdr:nvSpPr>
      <xdr:spPr>
        <a:xfrm>
          <a:off x="3582044" y="637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1469</xdr:rowOff>
    </xdr:from>
    <xdr:ext cx="405111" cy="259045"/>
    <xdr:sp macro="" textlink="">
      <xdr:nvSpPr>
        <xdr:cNvPr id="85" name="n_2aveValue【道路】&#10;有形固定資産減価償却率">
          <a:extLst>
            <a:ext uri="{FF2B5EF4-FFF2-40B4-BE49-F238E27FC236}">
              <a16:creationId xmlns:a16="http://schemas.microsoft.com/office/drawing/2014/main" id="{6C24A406-A0E7-469D-AD19-7736EAB3A6E3}"/>
            </a:ext>
          </a:extLst>
        </xdr:cNvPr>
        <xdr:cNvSpPr txBox="1"/>
      </xdr:nvSpPr>
      <xdr:spPr>
        <a:xfrm>
          <a:off x="2705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150058</xdr:rowOff>
    </xdr:from>
    <xdr:ext cx="405111" cy="259045"/>
    <xdr:sp macro="" textlink="">
      <xdr:nvSpPr>
        <xdr:cNvPr id="86" name="n_3aveValue【道路】&#10;有形固定資産減価償却率">
          <a:extLst>
            <a:ext uri="{FF2B5EF4-FFF2-40B4-BE49-F238E27FC236}">
              <a16:creationId xmlns:a16="http://schemas.microsoft.com/office/drawing/2014/main" id="{96879087-63A5-4701-B3DD-A8F434DC5F39}"/>
            </a:ext>
          </a:extLst>
        </xdr:cNvPr>
        <xdr:cNvSpPr txBox="1"/>
      </xdr:nvSpPr>
      <xdr:spPr>
        <a:xfrm>
          <a:off x="1816744" y="632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115769</xdr:rowOff>
    </xdr:from>
    <xdr:ext cx="405111" cy="259045"/>
    <xdr:sp macro="" textlink="">
      <xdr:nvSpPr>
        <xdr:cNvPr id="87" name="n_4aveValue【道路】&#10;有形固定資産減価償却率">
          <a:extLst>
            <a:ext uri="{FF2B5EF4-FFF2-40B4-BE49-F238E27FC236}">
              <a16:creationId xmlns:a16="http://schemas.microsoft.com/office/drawing/2014/main" id="{717BE80E-AA80-42ED-A0B4-0B6907A1DCA3}"/>
            </a:ext>
          </a:extLst>
        </xdr:cNvPr>
        <xdr:cNvSpPr txBox="1"/>
      </xdr:nvSpPr>
      <xdr:spPr>
        <a:xfrm>
          <a:off x="927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150784</xdr:rowOff>
    </xdr:from>
    <xdr:ext cx="405111" cy="259045"/>
    <xdr:sp macro="" textlink="">
      <xdr:nvSpPr>
        <xdr:cNvPr id="88" name="n_1mainValue【道路】&#10;有形固定資産減価償却率">
          <a:extLst>
            <a:ext uri="{FF2B5EF4-FFF2-40B4-BE49-F238E27FC236}">
              <a16:creationId xmlns:a16="http://schemas.microsoft.com/office/drawing/2014/main" id="{45A71E0B-2876-4085-8455-7C22C85F4010}"/>
            </a:ext>
          </a:extLst>
        </xdr:cNvPr>
        <xdr:cNvSpPr txBox="1"/>
      </xdr:nvSpPr>
      <xdr:spPr>
        <a:xfrm>
          <a:off x="3582044" y="718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144253</xdr:rowOff>
    </xdr:from>
    <xdr:ext cx="405111" cy="259045"/>
    <xdr:sp macro="" textlink="">
      <xdr:nvSpPr>
        <xdr:cNvPr id="89" name="n_2mainValue【道路】&#10;有形固定資産減価償却率">
          <a:extLst>
            <a:ext uri="{FF2B5EF4-FFF2-40B4-BE49-F238E27FC236}">
              <a16:creationId xmlns:a16="http://schemas.microsoft.com/office/drawing/2014/main" id="{6A3020EB-7A0A-4594-8A70-CAE17C15082F}"/>
            </a:ext>
          </a:extLst>
        </xdr:cNvPr>
        <xdr:cNvSpPr txBox="1"/>
      </xdr:nvSpPr>
      <xdr:spPr>
        <a:xfrm>
          <a:off x="2705744" y="71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108330</xdr:rowOff>
    </xdr:from>
    <xdr:ext cx="405111" cy="259045"/>
    <xdr:sp macro="" textlink="">
      <xdr:nvSpPr>
        <xdr:cNvPr id="90" name="n_3mainValue【道路】&#10;有形固定資産減価償却率">
          <a:extLst>
            <a:ext uri="{FF2B5EF4-FFF2-40B4-BE49-F238E27FC236}">
              <a16:creationId xmlns:a16="http://schemas.microsoft.com/office/drawing/2014/main" id="{BE345328-F1CE-4333-AB9F-CF81E3021B20}"/>
            </a:ext>
          </a:extLst>
        </xdr:cNvPr>
        <xdr:cNvSpPr txBox="1"/>
      </xdr:nvSpPr>
      <xdr:spPr>
        <a:xfrm>
          <a:off x="1816744" y="7137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113228</xdr:rowOff>
    </xdr:from>
    <xdr:ext cx="405111" cy="259045"/>
    <xdr:sp macro="" textlink="">
      <xdr:nvSpPr>
        <xdr:cNvPr id="91" name="n_4mainValue【道路】&#10;有形固定資産減価償却率">
          <a:extLst>
            <a:ext uri="{FF2B5EF4-FFF2-40B4-BE49-F238E27FC236}">
              <a16:creationId xmlns:a16="http://schemas.microsoft.com/office/drawing/2014/main" id="{16765810-7CAF-4239-85CE-48F3740177DA}"/>
            </a:ext>
          </a:extLst>
        </xdr:cNvPr>
        <xdr:cNvSpPr txBox="1"/>
      </xdr:nvSpPr>
      <xdr:spPr>
        <a:xfrm>
          <a:off x="9277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CC106FC-FB0A-44B9-9526-CD70EC0CF7E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9CED5CF5-A9DB-4EFC-99DC-1985312B003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EF76E6AA-450A-40A5-9E84-35A3C09344C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21D8B8D8-B43F-43D6-89C4-7F9446ECD26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1D929D77-1747-467F-9E39-06EA700E53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A2EBC851-456C-484E-AA56-04DBBC281F1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84ACAEC0-FA65-48AA-84F9-43A44EDBA84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D3584419-12E0-46F0-88D0-88407112623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E95805FE-E638-4D65-825C-FB37874D94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7A9EA4E-5EBE-4C8F-A041-48339EFE38A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EB771A80-7666-4D94-9BF8-004E2F934F7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6677109-4AEB-440E-9B74-6F6EA46E066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B4519F2D-922E-418C-A210-167040E1393A}"/>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2349B8B9-08BE-4BB4-85D1-30D7B5C17595}"/>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D060F22A-BCA5-45FB-BB80-B546F2B5911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69B5F1CF-EA38-419A-86A1-A4D863A75DF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5EF6BF55-FD4E-482E-B3D7-297FBCAE6C79}"/>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9E2394C1-6259-4890-91D7-9669A2A8BF82}"/>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4E31EF0A-BB2F-42ED-9AFA-082467D05CA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B0352634-DCE8-4C74-83AE-978C238CAE2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B9F9E6C-149E-46B7-8468-98FAB80E175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9E12E2EB-6E12-4B14-86E5-F179AF72EE29}"/>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9DC0B467-FBCF-45C0-B2B8-04845F045FB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88185</xdr:rowOff>
    </xdr:from>
    <xdr:to>
      <xdr:col>54</xdr:col>
      <xdr:colOff>189865</xdr:colOff>
      <xdr:row>42</xdr:row>
      <xdr:rowOff>37883</xdr:rowOff>
    </xdr:to>
    <xdr:cxnSp macro="">
      <xdr:nvCxnSpPr>
        <xdr:cNvPr id="115" name="直線コネクタ 114">
          <a:extLst>
            <a:ext uri="{FF2B5EF4-FFF2-40B4-BE49-F238E27FC236}">
              <a16:creationId xmlns:a16="http://schemas.microsoft.com/office/drawing/2014/main" id="{13D052DD-17E8-4386-AB7C-A85FCE940810}"/>
            </a:ext>
          </a:extLst>
        </xdr:cNvPr>
        <xdr:cNvCxnSpPr/>
      </xdr:nvCxnSpPr>
      <xdr:spPr>
        <a:xfrm flipV="1">
          <a:off x="10476865" y="5746035"/>
          <a:ext cx="0" cy="149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41710</xdr:rowOff>
    </xdr:from>
    <xdr:ext cx="469744" cy="259045"/>
    <xdr:sp macro="" textlink="">
      <xdr:nvSpPr>
        <xdr:cNvPr id="116" name="【道路】&#10;一人当たり延長最小値テキスト">
          <a:extLst>
            <a:ext uri="{FF2B5EF4-FFF2-40B4-BE49-F238E27FC236}">
              <a16:creationId xmlns:a16="http://schemas.microsoft.com/office/drawing/2014/main" id="{D7633610-7FC8-4E9A-AF55-34FD1EF22285}"/>
            </a:ext>
          </a:extLst>
        </xdr:cNvPr>
        <xdr:cNvSpPr txBox="1"/>
      </xdr:nvSpPr>
      <xdr:spPr>
        <a:xfrm>
          <a:off x="10515600" y="724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37883</xdr:rowOff>
    </xdr:from>
    <xdr:to>
      <xdr:col>55</xdr:col>
      <xdr:colOff>88900</xdr:colOff>
      <xdr:row>42</xdr:row>
      <xdr:rowOff>37883</xdr:rowOff>
    </xdr:to>
    <xdr:cxnSp macro="">
      <xdr:nvCxnSpPr>
        <xdr:cNvPr id="117" name="直線コネクタ 116">
          <a:extLst>
            <a:ext uri="{FF2B5EF4-FFF2-40B4-BE49-F238E27FC236}">
              <a16:creationId xmlns:a16="http://schemas.microsoft.com/office/drawing/2014/main" id="{D7660CF0-E2F4-475E-816C-F5A2494AF2A2}"/>
            </a:ext>
          </a:extLst>
        </xdr:cNvPr>
        <xdr:cNvCxnSpPr/>
      </xdr:nvCxnSpPr>
      <xdr:spPr>
        <a:xfrm>
          <a:off x="10388600" y="723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34862</xdr:rowOff>
    </xdr:from>
    <xdr:ext cx="599010" cy="259045"/>
    <xdr:sp macro="" textlink="">
      <xdr:nvSpPr>
        <xdr:cNvPr id="118" name="【道路】&#10;一人当たり延長最大値テキスト">
          <a:extLst>
            <a:ext uri="{FF2B5EF4-FFF2-40B4-BE49-F238E27FC236}">
              <a16:creationId xmlns:a16="http://schemas.microsoft.com/office/drawing/2014/main" id="{E58E0037-51A8-47BC-A045-0429F14372F8}"/>
            </a:ext>
          </a:extLst>
        </xdr:cNvPr>
        <xdr:cNvSpPr txBox="1"/>
      </xdr:nvSpPr>
      <xdr:spPr>
        <a:xfrm>
          <a:off x="10515600" y="552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88185</xdr:rowOff>
    </xdr:from>
    <xdr:to>
      <xdr:col>55</xdr:col>
      <xdr:colOff>88900</xdr:colOff>
      <xdr:row>33</xdr:row>
      <xdr:rowOff>88185</xdr:rowOff>
    </xdr:to>
    <xdr:cxnSp macro="">
      <xdr:nvCxnSpPr>
        <xdr:cNvPr id="119" name="直線コネクタ 118">
          <a:extLst>
            <a:ext uri="{FF2B5EF4-FFF2-40B4-BE49-F238E27FC236}">
              <a16:creationId xmlns:a16="http://schemas.microsoft.com/office/drawing/2014/main" id="{A3FAF73D-51AB-4EE3-8EE8-84418A41A8A9}"/>
            </a:ext>
          </a:extLst>
        </xdr:cNvPr>
        <xdr:cNvCxnSpPr/>
      </xdr:nvCxnSpPr>
      <xdr:spPr>
        <a:xfrm>
          <a:off x="10388600" y="5746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143084</xdr:rowOff>
    </xdr:from>
    <xdr:ext cx="534377" cy="259045"/>
    <xdr:sp macro="" textlink="">
      <xdr:nvSpPr>
        <xdr:cNvPr id="120" name="【道路】&#10;一人当たり延長平均値テキスト">
          <a:extLst>
            <a:ext uri="{FF2B5EF4-FFF2-40B4-BE49-F238E27FC236}">
              <a16:creationId xmlns:a16="http://schemas.microsoft.com/office/drawing/2014/main" id="{61F98F03-715D-49DC-8B42-1DEE411B8DAA}"/>
            </a:ext>
          </a:extLst>
        </xdr:cNvPr>
        <xdr:cNvSpPr txBox="1"/>
      </xdr:nvSpPr>
      <xdr:spPr>
        <a:xfrm>
          <a:off x="10515600" y="70010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164657</xdr:rowOff>
    </xdr:from>
    <xdr:to>
      <xdr:col>55</xdr:col>
      <xdr:colOff>50800</xdr:colOff>
      <xdr:row>41</xdr:row>
      <xdr:rowOff>94807</xdr:rowOff>
    </xdr:to>
    <xdr:sp macro="" textlink="">
      <xdr:nvSpPr>
        <xdr:cNvPr id="121" name="フローチャート: 判断 120">
          <a:extLst>
            <a:ext uri="{FF2B5EF4-FFF2-40B4-BE49-F238E27FC236}">
              <a16:creationId xmlns:a16="http://schemas.microsoft.com/office/drawing/2014/main" id="{EC765687-DEE5-4EF4-99A4-305E17C270EC}"/>
            </a:ext>
          </a:extLst>
        </xdr:cNvPr>
        <xdr:cNvSpPr/>
      </xdr:nvSpPr>
      <xdr:spPr>
        <a:xfrm>
          <a:off x="10426700" y="702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163663</xdr:rowOff>
    </xdr:from>
    <xdr:to>
      <xdr:col>50</xdr:col>
      <xdr:colOff>165100</xdr:colOff>
      <xdr:row>41</xdr:row>
      <xdr:rowOff>93813</xdr:rowOff>
    </xdr:to>
    <xdr:sp macro="" textlink="">
      <xdr:nvSpPr>
        <xdr:cNvPr id="122" name="フローチャート: 判断 121">
          <a:extLst>
            <a:ext uri="{FF2B5EF4-FFF2-40B4-BE49-F238E27FC236}">
              <a16:creationId xmlns:a16="http://schemas.microsoft.com/office/drawing/2014/main" id="{8B1CBA2B-5711-436F-BB50-ED642E56E52A}"/>
            </a:ext>
          </a:extLst>
        </xdr:cNvPr>
        <xdr:cNvSpPr/>
      </xdr:nvSpPr>
      <xdr:spPr>
        <a:xfrm>
          <a:off x="9588500" y="702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162964</xdr:rowOff>
    </xdr:from>
    <xdr:to>
      <xdr:col>46</xdr:col>
      <xdr:colOff>38100</xdr:colOff>
      <xdr:row>41</xdr:row>
      <xdr:rowOff>93114</xdr:rowOff>
    </xdr:to>
    <xdr:sp macro="" textlink="">
      <xdr:nvSpPr>
        <xdr:cNvPr id="123" name="フローチャート: 判断 122">
          <a:extLst>
            <a:ext uri="{FF2B5EF4-FFF2-40B4-BE49-F238E27FC236}">
              <a16:creationId xmlns:a16="http://schemas.microsoft.com/office/drawing/2014/main" id="{70A095EE-3F9B-40E1-B444-AFAA6586327D}"/>
            </a:ext>
          </a:extLst>
        </xdr:cNvPr>
        <xdr:cNvSpPr/>
      </xdr:nvSpPr>
      <xdr:spPr>
        <a:xfrm>
          <a:off x="8699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168856</xdr:rowOff>
    </xdr:from>
    <xdr:to>
      <xdr:col>41</xdr:col>
      <xdr:colOff>101600</xdr:colOff>
      <xdr:row>41</xdr:row>
      <xdr:rowOff>99006</xdr:rowOff>
    </xdr:to>
    <xdr:sp macro="" textlink="">
      <xdr:nvSpPr>
        <xdr:cNvPr id="124" name="フローチャート: 判断 123">
          <a:extLst>
            <a:ext uri="{FF2B5EF4-FFF2-40B4-BE49-F238E27FC236}">
              <a16:creationId xmlns:a16="http://schemas.microsoft.com/office/drawing/2014/main" id="{657E8189-EAEF-486E-8CE0-7303D9A6659E}"/>
            </a:ext>
          </a:extLst>
        </xdr:cNvPr>
        <xdr:cNvSpPr/>
      </xdr:nvSpPr>
      <xdr:spPr>
        <a:xfrm>
          <a:off x="7810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10524</xdr:rowOff>
    </xdr:from>
    <xdr:to>
      <xdr:col>36</xdr:col>
      <xdr:colOff>165100</xdr:colOff>
      <xdr:row>41</xdr:row>
      <xdr:rowOff>112124</xdr:rowOff>
    </xdr:to>
    <xdr:sp macro="" textlink="">
      <xdr:nvSpPr>
        <xdr:cNvPr id="125" name="フローチャート: 判断 124">
          <a:extLst>
            <a:ext uri="{FF2B5EF4-FFF2-40B4-BE49-F238E27FC236}">
              <a16:creationId xmlns:a16="http://schemas.microsoft.com/office/drawing/2014/main" id="{D3C1EEB0-9843-4520-A19E-E6AFB20A7B1A}"/>
            </a:ext>
          </a:extLst>
        </xdr:cNvPr>
        <xdr:cNvSpPr/>
      </xdr:nvSpPr>
      <xdr:spPr>
        <a:xfrm>
          <a:off x="6921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9261554-CA67-490A-97BA-5CF0B3818B4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79DD600-B6AF-4D6D-84BC-FA8928A7BFF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029F66B-4FFF-4A5B-9EBD-933B71FB1EA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D0AC257-B1B9-4EB8-A1DF-EAD83CA89CA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C54E313-2BC8-436E-B20F-C7C112F5576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144693</xdr:rowOff>
    </xdr:from>
    <xdr:to>
      <xdr:col>55</xdr:col>
      <xdr:colOff>50800</xdr:colOff>
      <xdr:row>41</xdr:row>
      <xdr:rowOff>74843</xdr:rowOff>
    </xdr:to>
    <xdr:sp macro="" textlink="">
      <xdr:nvSpPr>
        <xdr:cNvPr id="131" name="楕円 130">
          <a:extLst>
            <a:ext uri="{FF2B5EF4-FFF2-40B4-BE49-F238E27FC236}">
              <a16:creationId xmlns:a16="http://schemas.microsoft.com/office/drawing/2014/main" id="{2556500F-0095-46A4-8EFF-0ADCF0A861A1}"/>
            </a:ext>
          </a:extLst>
        </xdr:cNvPr>
        <xdr:cNvSpPr/>
      </xdr:nvSpPr>
      <xdr:spPr>
        <a:xfrm>
          <a:off x="10426700" y="70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167570</xdr:rowOff>
    </xdr:from>
    <xdr:ext cx="534377" cy="259045"/>
    <xdr:sp macro="" textlink="">
      <xdr:nvSpPr>
        <xdr:cNvPr id="132" name="【道路】&#10;一人当たり延長該当値テキスト">
          <a:extLst>
            <a:ext uri="{FF2B5EF4-FFF2-40B4-BE49-F238E27FC236}">
              <a16:creationId xmlns:a16="http://schemas.microsoft.com/office/drawing/2014/main" id="{32DF5F81-84CF-432D-A542-9B23108B928D}"/>
            </a:ext>
          </a:extLst>
        </xdr:cNvPr>
        <xdr:cNvSpPr txBox="1"/>
      </xdr:nvSpPr>
      <xdr:spPr>
        <a:xfrm>
          <a:off x="10515600" y="68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145686</xdr:rowOff>
    </xdr:from>
    <xdr:to>
      <xdr:col>50</xdr:col>
      <xdr:colOff>165100</xdr:colOff>
      <xdr:row>41</xdr:row>
      <xdr:rowOff>75836</xdr:rowOff>
    </xdr:to>
    <xdr:sp macro="" textlink="">
      <xdr:nvSpPr>
        <xdr:cNvPr id="133" name="楕円 132">
          <a:extLst>
            <a:ext uri="{FF2B5EF4-FFF2-40B4-BE49-F238E27FC236}">
              <a16:creationId xmlns:a16="http://schemas.microsoft.com/office/drawing/2014/main" id="{B4C7B558-F331-4A76-9519-773744B98927}"/>
            </a:ext>
          </a:extLst>
        </xdr:cNvPr>
        <xdr:cNvSpPr/>
      </xdr:nvSpPr>
      <xdr:spPr>
        <a:xfrm>
          <a:off x="9588500" y="70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24043</xdr:rowOff>
    </xdr:from>
    <xdr:to>
      <xdr:col>55</xdr:col>
      <xdr:colOff>0</xdr:colOff>
      <xdr:row>41</xdr:row>
      <xdr:rowOff>25036</xdr:rowOff>
    </xdr:to>
    <xdr:cxnSp macro="">
      <xdr:nvCxnSpPr>
        <xdr:cNvPr id="134" name="直線コネクタ 133">
          <a:extLst>
            <a:ext uri="{FF2B5EF4-FFF2-40B4-BE49-F238E27FC236}">
              <a16:creationId xmlns:a16="http://schemas.microsoft.com/office/drawing/2014/main" id="{679FB7CA-85F2-4A54-BACF-B331F7E82BB3}"/>
            </a:ext>
          </a:extLst>
        </xdr:cNvPr>
        <xdr:cNvCxnSpPr/>
      </xdr:nvCxnSpPr>
      <xdr:spPr>
        <a:xfrm flipV="1">
          <a:off x="9639300" y="7053493"/>
          <a:ext cx="838200" cy="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147067</xdr:rowOff>
    </xdr:from>
    <xdr:to>
      <xdr:col>46</xdr:col>
      <xdr:colOff>38100</xdr:colOff>
      <xdr:row>41</xdr:row>
      <xdr:rowOff>77217</xdr:rowOff>
    </xdr:to>
    <xdr:sp macro="" textlink="">
      <xdr:nvSpPr>
        <xdr:cNvPr id="135" name="楕円 134">
          <a:extLst>
            <a:ext uri="{FF2B5EF4-FFF2-40B4-BE49-F238E27FC236}">
              <a16:creationId xmlns:a16="http://schemas.microsoft.com/office/drawing/2014/main" id="{6B1EA063-47F0-462A-879B-E21EF64DFD8D}"/>
            </a:ext>
          </a:extLst>
        </xdr:cNvPr>
        <xdr:cNvSpPr/>
      </xdr:nvSpPr>
      <xdr:spPr>
        <a:xfrm>
          <a:off x="8699500" y="70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25036</xdr:rowOff>
    </xdr:from>
    <xdr:to>
      <xdr:col>50</xdr:col>
      <xdr:colOff>114300</xdr:colOff>
      <xdr:row>41</xdr:row>
      <xdr:rowOff>26417</xdr:rowOff>
    </xdr:to>
    <xdr:cxnSp macro="">
      <xdr:nvCxnSpPr>
        <xdr:cNvPr id="136" name="直線コネクタ 135">
          <a:extLst>
            <a:ext uri="{FF2B5EF4-FFF2-40B4-BE49-F238E27FC236}">
              <a16:creationId xmlns:a16="http://schemas.microsoft.com/office/drawing/2014/main" id="{193348E9-B6A1-4230-AD9D-FE2D7B7CBB2B}"/>
            </a:ext>
          </a:extLst>
        </xdr:cNvPr>
        <xdr:cNvCxnSpPr/>
      </xdr:nvCxnSpPr>
      <xdr:spPr>
        <a:xfrm flipV="1">
          <a:off x="8750300" y="7054486"/>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147168</xdr:rowOff>
    </xdr:from>
    <xdr:to>
      <xdr:col>41</xdr:col>
      <xdr:colOff>101600</xdr:colOff>
      <xdr:row>41</xdr:row>
      <xdr:rowOff>77318</xdr:rowOff>
    </xdr:to>
    <xdr:sp macro="" textlink="">
      <xdr:nvSpPr>
        <xdr:cNvPr id="137" name="楕円 136">
          <a:extLst>
            <a:ext uri="{FF2B5EF4-FFF2-40B4-BE49-F238E27FC236}">
              <a16:creationId xmlns:a16="http://schemas.microsoft.com/office/drawing/2014/main" id="{C5D53806-4CD4-4C57-AC96-C986680FA0E4}"/>
            </a:ext>
          </a:extLst>
        </xdr:cNvPr>
        <xdr:cNvSpPr/>
      </xdr:nvSpPr>
      <xdr:spPr>
        <a:xfrm>
          <a:off x="7810500" y="700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26417</xdr:rowOff>
    </xdr:from>
    <xdr:to>
      <xdr:col>45</xdr:col>
      <xdr:colOff>177800</xdr:colOff>
      <xdr:row>41</xdr:row>
      <xdr:rowOff>26518</xdr:rowOff>
    </xdr:to>
    <xdr:cxnSp macro="">
      <xdr:nvCxnSpPr>
        <xdr:cNvPr id="138" name="直線コネクタ 137">
          <a:extLst>
            <a:ext uri="{FF2B5EF4-FFF2-40B4-BE49-F238E27FC236}">
              <a16:creationId xmlns:a16="http://schemas.microsoft.com/office/drawing/2014/main" id="{3A61199C-9D83-4DD9-BAC5-0323B7BA0BE3}"/>
            </a:ext>
          </a:extLst>
        </xdr:cNvPr>
        <xdr:cNvCxnSpPr/>
      </xdr:nvCxnSpPr>
      <xdr:spPr>
        <a:xfrm flipV="1">
          <a:off x="7861300" y="7055867"/>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149212</xdr:rowOff>
    </xdr:from>
    <xdr:to>
      <xdr:col>36</xdr:col>
      <xdr:colOff>165100</xdr:colOff>
      <xdr:row>41</xdr:row>
      <xdr:rowOff>79362</xdr:rowOff>
    </xdr:to>
    <xdr:sp macro="" textlink="">
      <xdr:nvSpPr>
        <xdr:cNvPr id="139" name="楕円 138">
          <a:extLst>
            <a:ext uri="{FF2B5EF4-FFF2-40B4-BE49-F238E27FC236}">
              <a16:creationId xmlns:a16="http://schemas.microsoft.com/office/drawing/2014/main" id="{AE73E896-6195-4939-8D5A-187A9C93E1E7}"/>
            </a:ext>
          </a:extLst>
        </xdr:cNvPr>
        <xdr:cNvSpPr/>
      </xdr:nvSpPr>
      <xdr:spPr>
        <a:xfrm>
          <a:off x="6921500" y="700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26518</xdr:rowOff>
    </xdr:from>
    <xdr:to>
      <xdr:col>41</xdr:col>
      <xdr:colOff>50800</xdr:colOff>
      <xdr:row>41</xdr:row>
      <xdr:rowOff>28562</xdr:rowOff>
    </xdr:to>
    <xdr:cxnSp macro="">
      <xdr:nvCxnSpPr>
        <xdr:cNvPr id="140" name="直線コネクタ 139">
          <a:extLst>
            <a:ext uri="{FF2B5EF4-FFF2-40B4-BE49-F238E27FC236}">
              <a16:creationId xmlns:a16="http://schemas.microsoft.com/office/drawing/2014/main" id="{918E26DC-CFDC-4452-9D78-01431AA1DF33}"/>
            </a:ext>
          </a:extLst>
        </xdr:cNvPr>
        <xdr:cNvCxnSpPr/>
      </xdr:nvCxnSpPr>
      <xdr:spPr>
        <a:xfrm flipV="1">
          <a:off x="6972300" y="7055968"/>
          <a:ext cx="889000" cy="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84940</xdr:rowOff>
    </xdr:from>
    <xdr:ext cx="534377" cy="259045"/>
    <xdr:sp macro="" textlink="">
      <xdr:nvSpPr>
        <xdr:cNvPr id="141" name="n_1aveValue【道路】&#10;一人当たり延長">
          <a:extLst>
            <a:ext uri="{FF2B5EF4-FFF2-40B4-BE49-F238E27FC236}">
              <a16:creationId xmlns:a16="http://schemas.microsoft.com/office/drawing/2014/main" id="{D99A1182-99EE-4C83-9590-BE230CDE8593}"/>
            </a:ext>
          </a:extLst>
        </xdr:cNvPr>
        <xdr:cNvSpPr txBox="1"/>
      </xdr:nvSpPr>
      <xdr:spPr>
        <a:xfrm>
          <a:off x="9359411" y="711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84241</xdr:rowOff>
    </xdr:from>
    <xdr:ext cx="534377" cy="259045"/>
    <xdr:sp macro="" textlink="">
      <xdr:nvSpPr>
        <xdr:cNvPr id="142" name="n_2aveValue【道路】&#10;一人当たり延長">
          <a:extLst>
            <a:ext uri="{FF2B5EF4-FFF2-40B4-BE49-F238E27FC236}">
              <a16:creationId xmlns:a16="http://schemas.microsoft.com/office/drawing/2014/main" id="{155861A2-CBAC-4F9D-8C2D-40E9CF100E5C}"/>
            </a:ext>
          </a:extLst>
        </xdr:cNvPr>
        <xdr:cNvSpPr txBox="1"/>
      </xdr:nvSpPr>
      <xdr:spPr>
        <a:xfrm>
          <a:off x="84831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90133</xdr:rowOff>
    </xdr:from>
    <xdr:ext cx="534377" cy="259045"/>
    <xdr:sp macro="" textlink="">
      <xdr:nvSpPr>
        <xdr:cNvPr id="143" name="n_3aveValue【道路】&#10;一人当たり延長">
          <a:extLst>
            <a:ext uri="{FF2B5EF4-FFF2-40B4-BE49-F238E27FC236}">
              <a16:creationId xmlns:a16="http://schemas.microsoft.com/office/drawing/2014/main" id="{F8353391-7C3F-49CA-A7E2-752994639199}"/>
            </a:ext>
          </a:extLst>
        </xdr:cNvPr>
        <xdr:cNvSpPr txBox="1"/>
      </xdr:nvSpPr>
      <xdr:spPr>
        <a:xfrm>
          <a:off x="7594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103251</xdr:rowOff>
    </xdr:from>
    <xdr:ext cx="534377" cy="259045"/>
    <xdr:sp macro="" textlink="">
      <xdr:nvSpPr>
        <xdr:cNvPr id="144" name="n_4aveValue【道路】&#10;一人当たり延長">
          <a:extLst>
            <a:ext uri="{FF2B5EF4-FFF2-40B4-BE49-F238E27FC236}">
              <a16:creationId xmlns:a16="http://schemas.microsoft.com/office/drawing/2014/main" id="{F73D2FB5-B546-4D98-BF93-B834171B1B5A}"/>
            </a:ext>
          </a:extLst>
        </xdr:cNvPr>
        <xdr:cNvSpPr txBox="1"/>
      </xdr:nvSpPr>
      <xdr:spPr>
        <a:xfrm>
          <a:off x="6705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92363</xdr:rowOff>
    </xdr:from>
    <xdr:ext cx="534377" cy="259045"/>
    <xdr:sp macro="" textlink="">
      <xdr:nvSpPr>
        <xdr:cNvPr id="145" name="n_1mainValue【道路】&#10;一人当たり延長">
          <a:extLst>
            <a:ext uri="{FF2B5EF4-FFF2-40B4-BE49-F238E27FC236}">
              <a16:creationId xmlns:a16="http://schemas.microsoft.com/office/drawing/2014/main" id="{6AFB724E-0658-4D83-BF1C-97AE214CF368}"/>
            </a:ext>
          </a:extLst>
        </xdr:cNvPr>
        <xdr:cNvSpPr txBox="1"/>
      </xdr:nvSpPr>
      <xdr:spPr>
        <a:xfrm>
          <a:off x="9359411" y="677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93744</xdr:rowOff>
    </xdr:from>
    <xdr:ext cx="534377" cy="259045"/>
    <xdr:sp macro="" textlink="">
      <xdr:nvSpPr>
        <xdr:cNvPr id="146" name="n_2mainValue【道路】&#10;一人当たり延長">
          <a:extLst>
            <a:ext uri="{FF2B5EF4-FFF2-40B4-BE49-F238E27FC236}">
              <a16:creationId xmlns:a16="http://schemas.microsoft.com/office/drawing/2014/main" id="{C2FC2848-CE3B-41AE-AFBD-FF3DB590C53C}"/>
            </a:ext>
          </a:extLst>
        </xdr:cNvPr>
        <xdr:cNvSpPr txBox="1"/>
      </xdr:nvSpPr>
      <xdr:spPr>
        <a:xfrm>
          <a:off x="8483111" y="678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93845</xdr:rowOff>
    </xdr:from>
    <xdr:ext cx="534377" cy="259045"/>
    <xdr:sp macro="" textlink="">
      <xdr:nvSpPr>
        <xdr:cNvPr id="147" name="n_3mainValue【道路】&#10;一人当たり延長">
          <a:extLst>
            <a:ext uri="{FF2B5EF4-FFF2-40B4-BE49-F238E27FC236}">
              <a16:creationId xmlns:a16="http://schemas.microsoft.com/office/drawing/2014/main" id="{C1683F46-30AC-4167-8832-083DADCD394C}"/>
            </a:ext>
          </a:extLst>
        </xdr:cNvPr>
        <xdr:cNvSpPr txBox="1"/>
      </xdr:nvSpPr>
      <xdr:spPr>
        <a:xfrm>
          <a:off x="7594111" y="678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95889</xdr:rowOff>
    </xdr:from>
    <xdr:ext cx="534377" cy="259045"/>
    <xdr:sp macro="" textlink="">
      <xdr:nvSpPr>
        <xdr:cNvPr id="148" name="n_4mainValue【道路】&#10;一人当たり延長">
          <a:extLst>
            <a:ext uri="{FF2B5EF4-FFF2-40B4-BE49-F238E27FC236}">
              <a16:creationId xmlns:a16="http://schemas.microsoft.com/office/drawing/2014/main" id="{C4F3585D-D4E0-41F8-BF00-32F956A52EE0}"/>
            </a:ext>
          </a:extLst>
        </xdr:cNvPr>
        <xdr:cNvSpPr txBox="1"/>
      </xdr:nvSpPr>
      <xdr:spPr>
        <a:xfrm>
          <a:off x="6705111" y="678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7349EFB3-6A6D-4B96-A0AB-4281428FC18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CFB1A3DB-7516-4A3E-9D95-CCED691030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A6EFB58-E3F7-492D-A24C-07ACC0A5C76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AE48D72-7A21-447A-A852-049709D29D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912BF2FC-905A-4DF8-BCCC-6C386EFD311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4542AB3-2BFC-4ED4-9706-0F3D917C5B8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EB013D4-8985-4592-8BCE-F8100CD5166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A7684B8-5833-4AAF-9FAC-8390766CC5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B22EF6D0-664B-4AA7-9C2D-C93D37CA419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415E3515-8F63-4344-B74F-B8C51D50F8A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FACA7520-58D6-41AD-B217-7134FCD3068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21E43E59-6B32-4CC0-925C-0C935FB0F45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92F44F1-5E94-4775-B87B-05C516C76F8D}"/>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312388B-A0E6-46D9-995E-3A952C26212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38EF610-933F-4867-9055-DBF2E52207D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EECF4FD7-F2E8-4E13-B791-72688851542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79AD6F02-5168-47A0-A343-21B227C6A28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504C286-C918-45C7-B1CF-CC13D322416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4BBBBF74-3D98-454E-9772-4F68AF35627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F5647532-5667-40C5-B5DE-B1ABE3287EE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15CAA09-A59D-488F-B743-7AB66409015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42FAF5A-C2D6-4412-9CDF-66C5213E3CD6}"/>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7C99EA1-4785-4FC5-83D3-C4E186DCDCA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B3AD548-4062-4BBC-AE17-E5BBBBE23DD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B147772C-C91B-4465-B5BD-B14FF56582B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89807</xdr:rowOff>
    </xdr:from>
    <xdr:to>
      <xdr:col>24</xdr:col>
      <xdr:colOff>62865</xdr:colOff>
      <xdr:row>64</xdr:row>
      <xdr:rowOff>45720</xdr:rowOff>
    </xdr:to>
    <xdr:cxnSp macro="">
      <xdr:nvCxnSpPr>
        <xdr:cNvPr id="174" name="直線コネクタ 173">
          <a:extLst>
            <a:ext uri="{FF2B5EF4-FFF2-40B4-BE49-F238E27FC236}">
              <a16:creationId xmlns:a16="http://schemas.microsoft.com/office/drawing/2014/main" id="{7676BEAB-71B3-4687-B232-4AD789C5BD89}"/>
            </a:ext>
          </a:extLst>
        </xdr:cNvPr>
        <xdr:cNvCxnSpPr/>
      </xdr:nvCxnSpPr>
      <xdr:spPr>
        <a:xfrm flipV="1">
          <a:off x="4634865" y="9519557"/>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49547</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1745EA6-C768-4DCD-A0E8-D1F49E0ACD0D}"/>
            </a:ext>
          </a:extLst>
        </xdr:cNvPr>
        <xdr:cNvSpPr txBox="1"/>
      </xdr:nvSpPr>
      <xdr:spPr>
        <a:xfrm>
          <a:off x="4673600" y="1102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45720</xdr:rowOff>
    </xdr:from>
    <xdr:to>
      <xdr:col>24</xdr:col>
      <xdr:colOff>152400</xdr:colOff>
      <xdr:row>64</xdr:row>
      <xdr:rowOff>45720</xdr:rowOff>
    </xdr:to>
    <xdr:cxnSp macro="">
      <xdr:nvCxnSpPr>
        <xdr:cNvPr id="176" name="直線コネクタ 175">
          <a:extLst>
            <a:ext uri="{FF2B5EF4-FFF2-40B4-BE49-F238E27FC236}">
              <a16:creationId xmlns:a16="http://schemas.microsoft.com/office/drawing/2014/main" id="{7D5E909C-2DCE-47FB-802F-6D4FE154E3F8}"/>
            </a:ext>
          </a:extLst>
        </xdr:cNvPr>
        <xdr:cNvCxnSpPr/>
      </xdr:nvCxnSpPr>
      <xdr:spPr>
        <a:xfrm>
          <a:off x="4546600" y="1101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36484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FBDC1516-A4EE-4B16-A79C-080B913DD52C}"/>
            </a:ext>
          </a:extLst>
        </xdr:cNvPr>
        <xdr:cNvSpPr txBox="1"/>
      </xdr:nvSpPr>
      <xdr:spPr>
        <a:xfrm>
          <a:off x="4673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89807</xdr:rowOff>
    </xdr:from>
    <xdr:to>
      <xdr:col>24</xdr:col>
      <xdr:colOff>152400</xdr:colOff>
      <xdr:row>55</xdr:row>
      <xdr:rowOff>89807</xdr:rowOff>
    </xdr:to>
    <xdr:cxnSp macro="">
      <xdr:nvCxnSpPr>
        <xdr:cNvPr id="178" name="直線コネクタ 177">
          <a:extLst>
            <a:ext uri="{FF2B5EF4-FFF2-40B4-BE49-F238E27FC236}">
              <a16:creationId xmlns:a16="http://schemas.microsoft.com/office/drawing/2014/main" id="{1BFDABB2-EDAD-479B-B39E-8C2478355817}"/>
            </a:ext>
          </a:extLst>
        </xdr:cNvPr>
        <xdr:cNvCxnSpPr/>
      </xdr:nvCxnSpPr>
      <xdr:spPr>
        <a:xfrm>
          <a:off x="4546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51CE5DDA-9910-40EF-9634-7CDF552F63DD}"/>
            </a:ext>
          </a:extLst>
        </xdr:cNvPr>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80" name="フローチャート: 判断 179">
          <a:extLst>
            <a:ext uri="{FF2B5EF4-FFF2-40B4-BE49-F238E27FC236}">
              <a16:creationId xmlns:a16="http://schemas.microsoft.com/office/drawing/2014/main" id="{33D4D0BB-9A6B-4B76-9A1A-566B09D45CCB}"/>
            </a:ext>
          </a:extLst>
        </xdr:cNvPr>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584D3DF3-4F3C-4FD3-A61D-0F5D5BE2FB17}"/>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C2FDB526-3FAC-4D86-8810-FF57C7729754}"/>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B489F004-B294-466D-8837-8A2AA3099FA9}"/>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11249</xdr:rowOff>
    </xdr:from>
    <xdr:to>
      <xdr:col>6</xdr:col>
      <xdr:colOff>38100</xdr:colOff>
      <xdr:row>60</xdr:row>
      <xdr:rowOff>112849</xdr:rowOff>
    </xdr:to>
    <xdr:sp macro="" textlink="">
      <xdr:nvSpPr>
        <xdr:cNvPr id="184" name="フローチャート: 判断 183">
          <a:extLst>
            <a:ext uri="{FF2B5EF4-FFF2-40B4-BE49-F238E27FC236}">
              <a16:creationId xmlns:a16="http://schemas.microsoft.com/office/drawing/2014/main" id="{81A731EA-208C-440D-B23C-28384E854537}"/>
            </a:ext>
          </a:extLst>
        </xdr:cNvPr>
        <xdr:cNvSpPr/>
      </xdr:nvSpPr>
      <xdr:spPr>
        <a:xfrm>
          <a:off x="1079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8F4F823E-A455-4BE3-987A-57CFC964EC7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5F0E9D9-8375-433B-BA98-4E5FCB0548E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A33276A-7831-407B-9391-7712E94BA1F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A3D0B97C-0014-46DD-87B1-55C64D2FDAB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95CE7824-D071-4EB7-AB5B-F8BAD96FC3C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190" name="楕円 189">
          <a:extLst>
            <a:ext uri="{FF2B5EF4-FFF2-40B4-BE49-F238E27FC236}">
              <a16:creationId xmlns:a16="http://schemas.microsoft.com/office/drawing/2014/main" id="{75F0DFC4-B363-4F7B-BB1F-D44EF96ABF58}"/>
            </a:ext>
          </a:extLst>
        </xdr:cNvPr>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159493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D820CAF-519C-41AC-AC35-6F937AD28048}"/>
            </a:ext>
          </a:extLst>
        </xdr:cNvPr>
        <xdr:cNvSpPr txBox="1"/>
      </xdr:nvSpPr>
      <xdr:spPr>
        <a:xfrm>
          <a:off x="4673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153307</xdr:rowOff>
    </xdr:from>
    <xdr:to>
      <xdr:col>20</xdr:col>
      <xdr:colOff>38100</xdr:colOff>
      <xdr:row>61</xdr:row>
      <xdr:rowOff>83457</xdr:rowOff>
    </xdr:to>
    <xdr:sp macro="" textlink="">
      <xdr:nvSpPr>
        <xdr:cNvPr id="192" name="楕円 191">
          <a:extLst>
            <a:ext uri="{FF2B5EF4-FFF2-40B4-BE49-F238E27FC236}">
              <a16:creationId xmlns:a16="http://schemas.microsoft.com/office/drawing/2014/main" id="{E4E8031A-EE99-4321-AE66-D2C8427A0AF2}"/>
            </a:ext>
          </a:extLst>
        </xdr:cNvPr>
        <xdr:cNvSpPr/>
      </xdr:nvSpPr>
      <xdr:spPr>
        <a:xfrm>
          <a:off x="3746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32657</xdr:rowOff>
    </xdr:from>
    <xdr:to>
      <xdr:col>24</xdr:col>
      <xdr:colOff>63500</xdr:colOff>
      <xdr:row>61</xdr:row>
      <xdr:rowOff>60416</xdr:rowOff>
    </xdr:to>
    <xdr:cxnSp macro="">
      <xdr:nvCxnSpPr>
        <xdr:cNvPr id="193" name="直線コネクタ 192">
          <a:extLst>
            <a:ext uri="{FF2B5EF4-FFF2-40B4-BE49-F238E27FC236}">
              <a16:creationId xmlns:a16="http://schemas.microsoft.com/office/drawing/2014/main" id="{C359979C-3C2D-4142-AB36-3B8C6FFFCAAE}"/>
            </a:ext>
          </a:extLst>
        </xdr:cNvPr>
        <xdr:cNvCxnSpPr/>
      </xdr:nvCxnSpPr>
      <xdr:spPr>
        <a:xfrm>
          <a:off x="3797300" y="104911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125549</xdr:rowOff>
    </xdr:from>
    <xdr:to>
      <xdr:col>15</xdr:col>
      <xdr:colOff>101600</xdr:colOff>
      <xdr:row>61</xdr:row>
      <xdr:rowOff>55699</xdr:rowOff>
    </xdr:to>
    <xdr:sp macro="" textlink="">
      <xdr:nvSpPr>
        <xdr:cNvPr id="194" name="楕円 193">
          <a:extLst>
            <a:ext uri="{FF2B5EF4-FFF2-40B4-BE49-F238E27FC236}">
              <a16:creationId xmlns:a16="http://schemas.microsoft.com/office/drawing/2014/main" id="{A2E93FD0-96C5-4943-9888-F6C00636C93F}"/>
            </a:ext>
          </a:extLst>
        </xdr:cNvPr>
        <xdr:cNvSpPr/>
      </xdr:nvSpPr>
      <xdr:spPr>
        <a:xfrm>
          <a:off x="2857500" y="104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4899</xdr:rowOff>
    </xdr:from>
    <xdr:to>
      <xdr:col>19</xdr:col>
      <xdr:colOff>177800</xdr:colOff>
      <xdr:row>61</xdr:row>
      <xdr:rowOff>32657</xdr:rowOff>
    </xdr:to>
    <xdr:cxnSp macro="">
      <xdr:nvCxnSpPr>
        <xdr:cNvPr id="195" name="直線コネクタ 194">
          <a:extLst>
            <a:ext uri="{FF2B5EF4-FFF2-40B4-BE49-F238E27FC236}">
              <a16:creationId xmlns:a16="http://schemas.microsoft.com/office/drawing/2014/main" id="{AADEB37B-AD86-4BE9-BEC4-E93E6ABF99B5}"/>
            </a:ext>
          </a:extLst>
        </xdr:cNvPr>
        <xdr:cNvCxnSpPr/>
      </xdr:nvCxnSpPr>
      <xdr:spPr>
        <a:xfrm>
          <a:off x="2908300" y="104633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105954</xdr:rowOff>
    </xdr:from>
    <xdr:to>
      <xdr:col>10</xdr:col>
      <xdr:colOff>165100</xdr:colOff>
      <xdr:row>61</xdr:row>
      <xdr:rowOff>36104</xdr:rowOff>
    </xdr:to>
    <xdr:sp macro="" textlink="">
      <xdr:nvSpPr>
        <xdr:cNvPr id="196" name="楕円 195">
          <a:extLst>
            <a:ext uri="{FF2B5EF4-FFF2-40B4-BE49-F238E27FC236}">
              <a16:creationId xmlns:a16="http://schemas.microsoft.com/office/drawing/2014/main" id="{2D9AB8DC-5230-4025-AAF0-2836FBDCEE97}"/>
            </a:ext>
          </a:extLst>
        </xdr:cNvPr>
        <xdr:cNvSpPr/>
      </xdr:nvSpPr>
      <xdr:spPr>
        <a:xfrm>
          <a:off x="1968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156754</xdr:rowOff>
    </xdr:from>
    <xdr:to>
      <xdr:col>15</xdr:col>
      <xdr:colOff>50800</xdr:colOff>
      <xdr:row>61</xdr:row>
      <xdr:rowOff>4899</xdr:rowOff>
    </xdr:to>
    <xdr:cxnSp macro="">
      <xdr:nvCxnSpPr>
        <xdr:cNvPr id="197" name="直線コネクタ 196">
          <a:extLst>
            <a:ext uri="{FF2B5EF4-FFF2-40B4-BE49-F238E27FC236}">
              <a16:creationId xmlns:a16="http://schemas.microsoft.com/office/drawing/2014/main" id="{3B43EFAB-7B3D-4AFC-8D63-31CA54FC4C5C}"/>
            </a:ext>
          </a:extLst>
        </xdr:cNvPr>
        <xdr:cNvCxnSpPr/>
      </xdr:nvCxnSpPr>
      <xdr:spPr>
        <a:xfrm>
          <a:off x="2019300" y="1044375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79828</xdr:rowOff>
    </xdr:from>
    <xdr:to>
      <xdr:col>6</xdr:col>
      <xdr:colOff>38100</xdr:colOff>
      <xdr:row>61</xdr:row>
      <xdr:rowOff>9978</xdr:rowOff>
    </xdr:to>
    <xdr:sp macro="" textlink="">
      <xdr:nvSpPr>
        <xdr:cNvPr id="198" name="楕円 197">
          <a:extLst>
            <a:ext uri="{FF2B5EF4-FFF2-40B4-BE49-F238E27FC236}">
              <a16:creationId xmlns:a16="http://schemas.microsoft.com/office/drawing/2014/main" id="{A830A3B0-4F4E-4C9B-AB4A-C03D253BDD9E}"/>
            </a:ext>
          </a:extLst>
        </xdr:cNvPr>
        <xdr:cNvSpPr/>
      </xdr:nvSpPr>
      <xdr:spPr>
        <a:xfrm>
          <a:off x="1079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130628</xdr:rowOff>
    </xdr:from>
    <xdr:to>
      <xdr:col>10</xdr:col>
      <xdr:colOff>114300</xdr:colOff>
      <xdr:row>60</xdr:row>
      <xdr:rowOff>156754</xdr:rowOff>
    </xdr:to>
    <xdr:cxnSp macro="">
      <xdr:nvCxnSpPr>
        <xdr:cNvPr id="199" name="直線コネクタ 198">
          <a:extLst>
            <a:ext uri="{FF2B5EF4-FFF2-40B4-BE49-F238E27FC236}">
              <a16:creationId xmlns:a16="http://schemas.microsoft.com/office/drawing/2014/main" id="{56A478EE-5DE8-45D5-8B7A-9F9808AD1CE1}"/>
            </a:ext>
          </a:extLst>
        </xdr:cNvPr>
        <xdr:cNvCxnSpPr/>
      </xdr:nvCxnSpPr>
      <xdr:spPr>
        <a:xfrm>
          <a:off x="1130300" y="104176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01B2C4E-A24B-4B87-828B-3D8979131B2F}"/>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37936</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C6754B55-5002-42C3-8257-565B4BB98379}"/>
            </a:ext>
          </a:extLst>
        </xdr:cNvPr>
        <xdr:cNvSpPr txBox="1"/>
      </xdr:nvSpPr>
      <xdr:spPr>
        <a:xfrm>
          <a:off x="2705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13443</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3F68A51-FE94-4E4F-929E-430C8F8B78A2}"/>
            </a:ext>
          </a:extLst>
        </xdr:cNvPr>
        <xdr:cNvSpPr txBox="1"/>
      </xdr:nvSpPr>
      <xdr:spPr>
        <a:xfrm>
          <a:off x="18167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129376</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2606486-83AA-411F-946B-45A8B92B23E0}"/>
            </a:ext>
          </a:extLst>
        </xdr:cNvPr>
        <xdr:cNvSpPr txBox="1"/>
      </xdr:nvSpPr>
      <xdr:spPr>
        <a:xfrm>
          <a:off x="927744" y="1007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74584</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9320BADE-AB70-4A59-9F2A-2253A41993D8}"/>
            </a:ext>
          </a:extLst>
        </xdr:cNvPr>
        <xdr:cNvSpPr txBox="1"/>
      </xdr:nvSpPr>
      <xdr:spPr>
        <a:xfrm>
          <a:off x="3582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46826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C869D3D9-127D-4157-9496-989AEB817ABB}"/>
            </a:ext>
          </a:extLst>
        </xdr:cNvPr>
        <xdr:cNvSpPr txBox="1"/>
      </xdr:nvSpPr>
      <xdr:spPr>
        <a:xfrm>
          <a:off x="2705744" y="1050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27231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AF6631C1-B2C0-4481-B59E-EE87AA17B33E}"/>
            </a:ext>
          </a:extLst>
        </xdr:cNvPr>
        <xdr:cNvSpPr txBox="1"/>
      </xdr:nvSpPr>
      <xdr:spPr>
        <a:xfrm>
          <a:off x="1816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1105</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E7DD24F2-0B1A-4680-A01A-4047249A7CC6}"/>
            </a:ext>
          </a:extLst>
        </xdr:cNvPr>
        <xdr:cNvSpPr txBox="1"/>
      </xdr:nvSpPr>
      <xdr:spPr>
        <a:xfrm>
          <a:off x="927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70E706C9-3538-43E5-A04C-4612D0B9B9C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7DA1F2C0-0C45-4E73-A645-A9146B4808E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20106D99-D026-41C1-A38A-60D08B8F5F3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C8298D8-5F83-4061-8C56-6B139DD3E55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628B6B09-F088-47C4-9C4B-6F9FA3C8AB7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65FCABDD-DB53-42ED-A251-A101986BCDD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EE23723-8BA6-476E-A347-DE2CE2DDE702}"/>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2C85FF58-C5F2-4F46-BFF8-253E34E4D21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FC316A7-5413-46FF-A025-65F7B902CBA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6BEF6D90-68CE-411D-B42B-C31D56035C9D}"/>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7F2F588E-F044-4B6E-B7A3-6E139E84FB7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5A222922-C30D-45E6-9FBA-35C91A33F73B}"/>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4E4B5B38-84B0-4186-8014-E78CB80D84B4}"/>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219E9B67-A146-4EDB-9CCF-D247A631BB49}"/>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10F60F1B-E2B7-40A1-A228-244F731C434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59</xdr:row>
      <xdr:rowOff>29227</xdr:rowOff>
    </xdr:from>
    <xdr:ext cx="749692" cy="259045"/>
    <xdr:sp macro="" textlink="">
      <xdr:nvSpPr>
        <xdr:cNvPr id="223" name="テキスト ボックス 222">
          <a:extLst>
            <a:ext uri="{FF2B5EF4-FFF2-40B4-BE49-F238E27FC236}">
              <a16:creationId xmlns:a16="http://schemas.microsoft.com/office/drawing/2014/main" id="{FA4BA2FD-4053-4011-B8D5-198ED759D12F}"/>
            </a:ext>
          </a:extLst>
        </xdr:cNvPr>
        <xdr:cNvSpPr txBox="1"/>
      </xdr:nvSpPr>
      <xdr:spPr>
        <a:xfrm>
          <a:off x="5854308" y="10144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9CD166D8-17CB-44BE-A6B8-09640639E29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56</xdr:row>
      <xdr:rowOff>162577</xdr:rowOff>
    </xdr:from>
    <xdr:ext cx="749692" cy="259045"/>
    <xdr:sp macro="" textlink="">
      <xdr:nvSpPr>
        <xdr:cNvPr id="225" name="テキスト ボックス 224">
          <a:extLst>
            <a:ext uri="{FF2B5EF4-FFF2-40B4-BE49-F238E27FC236}">
              <a16:creationId xmlns:a16="http://schemas.microsoft.com/office/drawing/2014/main" id="{CD93B8F4-787B-4496-8266-F31B14EA9BC4}"/>
            </a:ext>
          </a:extLst>
        </xdr:cNvPr>
        <xdr:cNvSpPr txBox="1"/>
      </xdr:nvSpPr>
      <xdr:spPr>
        <a:xfrm>
          <a:off x="5854308" y="9763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180DBBD8-0BC3-4EF9-9B58-844D59057C2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7" name="テキスト ボックス 226">
          <a:extLst>
            <a:ext uri="{FF2B5EF4-FFF2-40B4-BE49-F238E27FC236}">
              <a16:creationId xmlns:a16="http://schemas.microsoft.com/office/drawing/2014/main" id="{5D5CBF17-2812-4804-86D3-7E6CDD9AAAF7}"/>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188F4449-FBFE-4CBD-81F8-DD9E319A91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A6135D2C-749B-4D9E-A86B-2C2B615730A2}"/>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B0E4B57D-507F-4808-A00E-C9905D048C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157743</xdr:rowOff>
    </xdr:from>
    <xdr:to>
      <xdr:col>54</xdr:col>
      <xdr:colOff>189865</xdr:colOff>
      <xdr:row>64</xdr:row>
      <xdr:rowOff>75709</xdr:rowOff>
    </xdr:to>
    <xdr:cxnSp macro="">
      <xdr:nvCxnSpPr>
        <xdr:cNvPr id="231" name="直線コネクタ 230">
          <a:extLst>
            <a:ext uri="{FF2B5EF4-FFF2-40B4-BE49-F238E27FC236}">
              <a16:creationId xmlns:a16="http://schemas.microsoft.com/office/drawing/2014/main" id="{26B9376B-F2AD-4751-BE87-53B75204D7D3}"/>
            </a:ext>
          </a:extLst>
        </xdr:cNvPr>
        <xdr:cNvCxnSpPr/>
      </xdr:nvCxnSpPr>
      <xdr:spPr>
        <a:xfrm flipV="1">
          <a:off x="10476865" y="9758943"/>
          <a:ext cx="0" cy="1289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79536</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54A06D30-6A8D-4821-9854-85662E477E54}"/>
            </a:ext>
          </a:extLst>
        </xdr:cNvPr>
        <xdr:cNvSpPr txBox="1"/>
      </xdr:nvSpPr>
      <xdr:spPr>
        <a:xfrm>
          <a:off x="10515600" y="110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75709</xdr:rowOff>
    </xdr:from>
    <xdr:to>
      <xdr:col>55</xdr:col>
      <xdr:colOff>88900</xdr:colOff>
      <xdr:row>64</xdr:row>
      <xdr:rowOff>75709</xdr:rowOff>
    </xdr:to>
    <xdr:cxnSp macro="">
      <xdr:nvCxnSpPr>
        <xdr:cNvPr id="233" name="直線コネクタ 232">
          <a:extLst>
            <a:ext uri="{FF2B5EF4-FFF2-40B4-BE49-F238E27FC236}">
              <a16:creationId xmlns:a16="http://schemas.microsoft.com/office/drawing/2014/main" id="{E8BF4CF0-84A9-432E-BDFA-BE2344F14514}"/>
            </a:ext>
          </a:extLst>
        </xdr:cNvPr>
        <xdr:cNvCxnSpPr/>
      </xdr:nvCxnSpPr>
      <xdr:spPr>
        <a:xfrm>
          <a:off x="10388600" y="11048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104420</xdr:rowOff>
    </xdr:from>
    <xdr:ext cx="754822" cy="259045"/>
    <xdr:sp macro="" textlink="">
      <xdr:nvSpPr>
        <xdr:cNvPr id="234" name="【橋りょう・トンネル】&#10;一人当たり有形固定資産（償却資産）額最大値テキスト">
          <a:extLst>
            <a:ext uri="{FF2B5EF4-FFF2-40B4-BE49-F238E27FC236}">
              <a16:creationId xmlns:a16="http://schemas.microsoft.com/office/drawing/2014/main" id="{DFFF3435-B93E-4032-9AE5-6E69772E5408}"/>
            </a:ext>
          </a:extLst>
        </xdr:cNvPr>
        <xdr:cNvSpPr txBox="1"/>
      </xdr:nvSpPr>
      <xdr:spPr>
        <a:xfrm>
          <a:off x="10515600" y="95341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16,929,876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157743</xdr:rowOff>
    </xdr:from>
    <xdr:to>
      <xdr:col>55</xdr:col>
      <xdr:colOff>88900</xdr:colOff>
      <xdr:row>56</xdr:row>
      <xdr:rowOff>157743</xdr:rowOff>
    </xdr:to>
    <xdr:cxnSp macro="">
      <xdr:nvCxnSpPr>
        <xdr:cNvPr id="235" name="直線コネクタ 234">
          <a:extLst>
            <a:ext uri="{FF2B5EF4-FFF2-40B4-BE49-F238E27FC236}">
              <a16:creationId xmlns:a16="http://schemas.microsoft.com/office/drawing/2014/main" id="{8B8C5AAC-8E79-4915-8015-FC6927B23569}"/>
            </a:ext>
          </a:extLst>
        </xdr:cNvPr>
        <xdr:cNvCxnSpPr/>
      </xdr:nvCxnSpPr>
      <xdr:spPr>
        <a:xfrm>
          <a:off x="10388600" y="9758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121184</xdr:rowOff>
    </xdr:from>
    <xdr:ext cx="690189" cy="259045"/>
    <xdr:sp macro="" textlink="">
      <xdr:nvSpPr>
        <xdr:cNvPr id="236" name="【橋りょう・トンネル】&#10;一人当たり有形固定資産（償却資産）額平均値テキスト">
          <a:extLst>
            <a:ext uri="{FF2B5EF4-FFF2-40B4-BE49-F238E27FC236}">
              <a16:creationId xmlns:a16="http://schemas.microsoft.com/office/drawing/2014/main" id="{EF1FC358-0CD3-4E5B-8814-94D737789512}"/>
            </a:ext>
          </a:extLst>
        </xdr:cNvPr>
        <xdr:cNvSpPr txBox="1"/>
      </xdr:nvSpPr>
      <xdr:spPr>
        <a:xfrm>
          <a:off x="10515600" y="1075108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98307</xdr:rowOff>
    </xdr:from>
    <xdr:to>
      <xdr:col>55</xdr:col>
      <xdr:colOff>50800</xdr:colOff>
      <xdr:row>64</xdr:row>
      <xdr:rowOff>28457</xdr:rowOff>
    </xdr:to>
    <xdr:sp macro="" textlink="">
      <xdr:nvSpPr>
        <xdr:cNvPr id="237" name="フローチャート: 判断 236">
          <a:extLst>
            <a:ext uri="{FF2B5EF4-FFF2-40B4-BE49-F238E27FC236}">
              <a16:creationId xmlns:a16="http://schemas.microsoft.com/office/drawing/2014/main" id="{6F9E1E61-E65F-465B-B7C8-CC77E7AEC283}"/>
            </a:ext>
          </a:extLst>
        </xdr:cNvPr>
        <xdr:cNvSpPr/>
      </xdr:nvSpPr>
      <xdr:spPr>
        <a:xfrm>
          <a:off x="10426700" y="1089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115685</xdr:rowOff>
    </xdr:from>
    <xdr:to>
      <xdr:col>50</xdr:col>
      <xdr:colOff>165100</xdr:colOff>
      <xdr:row>64</xdr:row>
      <xdr:rowOff>45835</xdr:rowOff>
    </xdr:to>
    <xdr:sp macro="" textlink="">
      <xdr:nvSpPr>
        <xdr:cNvPr id="238" name="フローチャート: 判断 237">
          <a:extLst>
            <a:ext uri="{FF2B5EF4-FFF2-40B4-BE49-F238E27FC236}">
              <a16:creationId xmlns:a16="http://schemas.microsoft.com/office/drawing/2014/main" id="{A133946C-8547-436C-9B21-38779A27AB17}"/>
            </a:ext>
          </a:extLst>
        </xdr:cNvPr>
        <xdr:cNvSpPr/>
      </xdr:nvSpPr>
      <xdr:spPr>
        <a:xfrm>
          <a:off x="9588500" y="1091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119294</xdr:rowOff>
    </xdr:from>
    <xdr:to>
      <xdr:col>46</xdr:col>
      <xdr:colOff>38100</xdr:colOff>
      <xdr:row>64</xdr:row>
      <xdr:rowOff>49444</xdr:rowOff>
    </xdr:to>
    <xdr:sp macro="" textlink="">
      <xdr:nvSpPr>
        <xdr:cNvPr id="239" name="フローチャート: 判断 238">
          <a:extLst>
            <a:ext uri="{FF2B5EF4-FFF2-40B4-BE49-F238E27FC236}">
              <a16:creationId xmlns:a16="http://schemas.microsoft.com/office/drawing/2014/main" id="{5BEDA50C-5470-4058-9D05-8A92433857BB}"/>
            </a:ext>
          </a:extLst>
        </xdr:cNvPr>
        <xdr:cNvSpPr/>
      </xdr:nvSpPr>
      <xdr:spPr>
        <a:xfrm>
          <a:off x="8699500" y="1092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117803</xdr:rowOff>
    </xdr:from>
    <xdr:to>
      <xdr:col>41</xdr:col>
      <xdr:colOff>101600</xdr:colOff>
      <xdr:row>64</xdr:row>
      <xdr:rowOff>47953</xdr:rowOff>
    </xdr:to>
    <xdr:sp macro="" textlink="">
      <xdr:nvSpPr>
        <xdr:cNvPr id="240" name="フローチャート: 判断 239">
          <a:extLst>
            <a:ext uri="{FF2B5EF4-FFF2-40B4-BE49-F238E27FC236}">
              <a16:creationId xmlns:a16="http://schemas.microsoft.com/office/drawing/2014/main" id="{04A639EB-B651-4626-8949-77D59FF0BD3C}"/>
            </a:ext>
          </a:extLst>
        </xdr:cNvPr>
        <xdr:cNvSpPr/>
      </xdr:nvSpPr>
      <xdr:spPr>
        <a:xfrm>
          <a:off x="7810500" y="10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127574</xdr:rowOff>
    </xdr:from>
    <xdr:to>
      <xdr:col>36</xdr:col>
      <xdr:colOff>165100</xdr:colOff>
      <xdr:row>64</xdr:row>
      <xdr:rowOff>57724</xdr:rowOff>
    </xdr:to>
    <xdr:sp macro="" textlink="">
      <xdr:nvSpPr>
        <xdr:cNvPr id="241" name="フローチャート: 判断 240">
          <a:extLst>
            <a:ext uri="{FF2B5EF4-FFF2-40B4-BE49-F238E27FC236}">
              <a16:creationId xmlns:a16="http://schemas.microsoft.com/office/drawing/2014/main" id="{E4DE47F6-6BED-40CD-8FAC-85BF70FB1E41}"/>
            </a:ext>
          </a:extLst>
        </xdr:cNvPr>
        <xdr:cNvSpPr/>
      </xdr:nvSpPr>
      <xdr:spPr>
        <a:xfrm>
          <a:off x="6921500" y="1092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D0CB0C8-645D-4758-87AC-A13B7173E35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3050A1C7-0949-4FE9-AE62-5498F55755F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B01E0F6-9556-4342-BC8A-1A1EA10EDCA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92586700-A511-40D4-9599-9DF67387E5F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19CD99F-2E7D-4D42-A62E-B97788364BE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5320</xdr:rowOff>
    </xdr:from>
    <xdr:to>
      <xdr:col>55</xdr:col>
      <xdr:colOff>50800</xdr:colOff>
      <xdr:row>64</xdr:row>
      <xdr:rowOff>106920</xdr:rowOff>
    </xdr:to>
    <xdr:sp macro="" textlink="">
      <xdr:nvSpPr>
        <xdr:cNvPr id="247" name="楕円 246">
          <a:extLst>
            <a:ext uri="{FF2B5EF4-FFF2-40B4-BE49-F238E27FC236}">
              <a16:creationId xmlns:a16="http://schemas.microsoft.com/office/drawing/2014/main" id="{9681680C-B9D1-4613-919D-3B2FFC4A60B4}"/>
            </a:ext>
          </a:extLst>
        </xdr:cNvPr>
        <xdr:cNvSpPr/>
      </xdr:nvSpPr>
      <xdr:spPr>
        <a:xfrm>
          <a:off x="10426700" y="10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91697</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AFA21223-0EB1-4238-85A8-035B707EEA44}"/>
            </a:ext>
          </a:extLst>
        </xdr:cNvPr>
        <xdr:cNvSpPr txBox="1"/>
      </xdr:nvSpPr>
      <xdr:spPr>
        <a:xfrm>
          <a:off x="10515600" y="1089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5427</xdr:rowOff>
    </xdr:from>
    <xdr:to>
      <xdr:col>50</xdr:col>
      <xdr:colOff>165100</xdr:colOff>
      <xdr:row>64</xdr:row>
      <xdr:rowOff>107027</xdr:rowOff>
    </xdr:to>
    <xdr:sp macro="" textlink="">
      <xdr:nvSpPr>
        <xdr:cNvPr id="249" name="楕円 248">
          <a:extLst>
            <a:ext uri="{FF2B5EF4-FFF2-40B4-BE49-F238E27FC236}">
              <a16:creationId xmlns:a16="http://schemas.microsoft.com/office/drawing/2014/main" id="{612B7D23-3BA7-49D8-8C36-9F0CF7DDEF77}"/>
            </a:ext>
          </a:extLst>
        </xdr:cNvPr>
        <xdr:cNvSpPr/>
      </xdr:nvSpPr>
      <xdr:spPr>
        <a:xfrm>
          <a:off x="9588500" y="10978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56120</xdr:rowOff>
    </xdr:from>
    <xdr:to>
      <xdr:col>55</xdr:col>
      <xdr:colOff>0</xdr:colOff>
      <xdr:row>64</xdr:row>
      <xdr:rowOff>56227</xdr:rowOff>
    </xdr:to>
    <xdr:cxnSp macro="">
      <xdr:nvCxnSpPr>
        <xdr:cNvPr id="250" name="直線コネクタ 249">
          <a:extLst>
            <a:ext uri="{FF2B5EF4-FFF2-40B4-BE49-F238E27FC236}">
              <a16:creationId xmlns:a16="http://schemas.microsoft.com/office/drawing/2014/main" id="{F274A4EC-C8A9-4A7D-BB5B-75ADB239AB60}"/>
            </a:ext>
          </a:extLst>
        </xdr:cNvPr>
        <xdr:cNvCxnSpPr/>
      </xdr:nvCxnSpPr>
      <xdr:spPr>
        <a:xfrm flipV="1">
          <a:off x="9639300" y="11028920"/>
          <a:ext cx="8382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5576</xdr:rowOff>
    </xdr:from>
    <xdr:to>
      <xdr:col>46</xdr:col>
      <xdr:colOff>38100</xdr:colOff>
      <xdr:row>64</xdr:row>
      <xdr:rowOff>107176</xdr:rowOff>
    </xdr:to>
    <xdr:sp macro="" textlink="">
      <xdr:nvSpPr>
        <xdr:cNvPr id="251" name="楕円 250">
          <a:extLst>
            <a:ext uri="{FF2B5EF4-FFF2-40B4-BE49-F238E27FC236}">
              <a16:creationId xmlns:a16="http://schemas.microsoft.com/office/drawing/2014/main" id="{240664A4-2C7E-4487-A336-DC6C59DA5C7D}"/>
            </a:ext>
          </a:extLst>
        </xdr:cNvPr>
        <xdr:cNvSpPr/>
      </xdr:nvSpPr>
      <xdr:spPr>
        <a:xfrm>
          <a:off x="8699500" y="109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56227</xdr:rowOff>
    </xdr:from>
    <xdr:to>
      <xdr:col>50</xdr:col>
      <xdr:colOff>114300</xdr:colOff>
      <xdr:row>64</xdr:row>
      <xdr:rowOff>56376</xdr:rowOff>
    </xdr:to>
    <xdr:cxnSp macro="">
      <xdr:nvCxnSpPr>
        <xdr:cNvPr id="252" name="直線コネクタ 251">
          <a:extLst>
            <a:ext uri="{FF2B5EF4-FFF2-40B4-BE49-F238E27FC236}">
              <a16:creationId xmlns:a16="http://schemas.microsoft.com/office/drawing/2014/main" id="{F4156FF8-37B1-4F43-A464-5120C6BC2AF1}"/>
            </a:ext>
          </a:extLst>
        </xdr:cNvPr>
        <xdr:cNvCxnSpPr/>
      </xdr:nvCxnSpPr>
      <xdr:spPr>
        <a:xfrm flipV="1">
          <a:off x="8750300" y="11029027"/>
          <a:ext cx="889000" cy="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5769</xdr:rowOff>
    </xdr:from>
    <xdr:to>
      <xdr:col>41</xdr:col>
      <xdr:colOff>101600</xdr:colOff>
      <xdr:row>64</xdr:row>
      <xdr:rowOff>107369</xdr:rowOff>
    </xdr:to>
    <xdr:sp macro="" textlink="">
      <xdr:nvSpPr>
        <xdr:cNvPr id="253" name="楕円 252">
          <a:extLst>
            <a:ext uri="{FF2B5EF4-FFF2-40B4-BE49-F238E27FC236}">
              <a16:creationId xmlns:a16="http://schemas.microsoft.com/office/drawing/2014/main" id="{FC87AF0D-E6A2-4F19-8732-C99803909452}"/>
            </a:ext>
          </a:extLst>
        </xdr:cNvPr>
        <xdr:cNvSpPr/>
      </xdr:nvSpPr>
      <xdr:spPr>
        <a:xfrm>
          <a:off x="7810500" y="1097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56376</xdr:rowOff>
    </xdr:from>
    <xdr:to>
      <xdr:col>45</xdr:col>
      <xdr:colOff>177800</xdr:colOff>
      <xdr:row>64</xdr:row>
      <xdr:rowOff>56569</xdr:rowOff>
    </xdr:to>
    <xdr:cxnSp macro="">
      <xdr:nvCxnSpPr>
        <xdr:cNvPr id="254" name="直線コネクタ 253">
          <a:extLst>
            <a:ext uri="{FF2B5EF4-FFF2-40B4-BE49-F238E27FC236}">
              <a16:creationId xmlns:a16="http://schemas.microsoft.com/office/drawing/2014/main" id="{5223AF76-1C1C-4B4E-9033-7DC6D9970780}"/>
            </a:ext>
          </a:extLst>
        </xdr:cNvPr>
        <xdr:cNvCxnSpPr/>
      </xdr:nvCxnSpPr>
      <xdr:spPr>
        <a:xfrm flipV="1">
          <a:off x="7861300" y="11029176"/>
          <a:ext cx="889000" cy="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6523</xdr:rowOff>
    </xdr:from>
    <xdr:to>
      <xdr:col>36</xdr:col>
      <xdr:colOff>165100</xdr:colOff>
      <xdr:row>64</xdr:row>
      <xdr:rowOff>108123</xdr:rowOff>
    </xdr:to>
    <xdr:sp macro="" textlink="">
      <xdr:nvSpPr>
        <xdr:cNvPr id="255" name="楕円 254">
          <a:extLst>
            <a:ext uri="{FF2B5EF4-FFF2-40B4-BE49-F238E27FC236}">
              <a16:creationId xmlns:a16="http://schemas.microsoft.com/office/drawing/2014/main" id="{B8ACF3E0-19DC-4F42-8DCF-3A97388A3767}"/>
            </a:ext>
          </a:extLst>
        </xdr:cNvPr>
        <xdr:cNvSpPr/>
      </xdr:nvSpPr>
      <xdr:spPr>
        <a:xfrm>
          <a:off x="6921500" y="1097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56569</xdr:rowOff>
    </xdr:from>
    <xdr:to>
      <xdr:col>41</xdr:col>
      <xdr:colOff>50800</xdr:colOff>
      <xdr:row>64</xdr:row>
      <xdr:rowOff>57323</xdr:rowOff>
    </xdr:to>
    <xdr:cxnSp macro="">
      <xdr:nvCxnSpPr>
        <xdr:cNvPr id="256" name="直線コネクタ 255">
          <a:extLst>
            <a:ext uri="{FF2B5EF4-FFF2-40B4-BE49-F238E27FC236}">
              <a16:creationId xmlns:a16="http://schemas.microsoft.com/office/drawing/2014/main" id="{F906805F-01F5-4ECC-AB1C-FAE97DD4EE40}"/>
            </a:ext>
          </a:extLst>
        </xdr:cNvPr>
        <xdr:cNvCxnSpPr/>
      </xdr:nvCxnSpPr>
      <xdr:spPr>
        <a:xfrm flipV="1">
          <a:off x="6972300" y="11029369"/>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62362</xdr:rowOff>
    </xdr:from>
    <xdr:ext cx="690189" cy="259045"/>
    <xdr:sp macro="" textlink="">
      <xdr:nvSpPr>
        <xdr:cNvPr id="257" name="n_1aveValue【橋りょう・トンネル】&#10;一人当たり有形固定資産（償却資産）額">
          <a:extLst>
            <a:ext uri="{FF2B5EF4-FFF2-40B4-BE49-F238E27FC236}">
              <a16:creationId xmlns:a16="http://schemas.microsoft.com/office/drawing/2014/main" id="{A3C6E65D-9882-4D2E-BE6C-936917660D3D}"/>
            </a:ext>
          </a:extLst>
        </xdr:cNvPr>
        <xdr:cNvSpPr txBox="1"/>
      </xdr:nvSpPr>
      <xdr:spPr>
        <a:xfrm>
          <a:off x="9281505" y="106922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65971</xdr:rowOff>
    </xdr:from>
    <xdr:ext cx="690189" cy="259045"/>
    <xdr:sp macro="" textlink="">
      <xdr:nvSpPr>
        <xdr:cNvPr id="258" name="n_2aveValue【橋りょう・トンネル】&#10;一人当たり有形固定資産（償却資産）額">
          <a:extLst>
            <a:ext uri="{FF2B5EF4-FFF2-40B4-BE49-F238E27FC236}">
              <a16:creationId xmlns:a16="http://schemas.microsoft.com/office/drawing/2014/main" id="{127CAB53-5212-45F1-8791-C694CD9B9476}"/>
            </a:ext>
          </a:extLst>
        </xdr:cNvPr>
        <xdr:cNvSpPr txBox="1"/>
      </xdr:nvSpPr>
      <xdr:spPr>
        <a:xfrm>
          <a:off x="8405205" y="10695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62</xdr:row>
      <xdr:rowOff>64480</xdr:rowOff>
    </xdr:from>
    <xdr:ext cx="690189" cy="259045"/>
    <xdr:sp macro="" textlink="">
      <xdr:nvSpPr>
        <xdr:cNvPr id="259" name="n_3aveValue【橋りょう・トンネル】&#10;一人当たり有形固定資産（償却資産）額">
          <a:extLst>
            <a:ext uri="{FF2B5EF4-FFF2-40B4-BE49-F238E27FC236}">
              <a16:creationId xmlns:a16="http://schemas.microsoft.com/office/drawing/2014/main" id="{75A18E34-7E09-4F73-8A54-96354AD1C84B}"/>
            </a:ext>
          </a:extLst>
        </xdr:cNvPr>
        <xdr:cNvSpPr txBox="1"/>
      </xdr:nvSpPr>
      <xdr:spPr>
        <a:xfrm>
          <a:off x="7516205" y="106943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74251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E35CBFAC-CED9-4BDB-8285-AA4D7D48E7F0}"/>
            </a:ext>
          </a:extLst>
        </xdr:cNvPr>
        <xdr:cNvSpPr txBox="1"/>
      </xdr:nvSpPr>
      <xdr:spPr>
        <a:xfrm>
          <a:off x="6672795" y="10704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98154</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9BBA9F27-A150-41E1-BD02-71AC02B4CEF7}"/>
            </a:ext>
          </a:extLst>
        </xdr:cNvPr>
        <xdr:cNvSpPr txBox="1"/>
      </xdr:nvSpPr>
      <xdr:spPr>
        <a:xfrm>
          <a:off x="9327095" y="1107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98303</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A316BED4-2932-49F7-80A3-A9AD2841C0C7}"/>
            </a:ext>
          </a:extLst>
        </xdr:cNvPr>
        <xdr:cNvSpPr txBox="1"/>
      </xdr:nvSpPr>
      <xdr:spPr>
        <a:xfrm>
          <a:off x="8450795" y="11071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98496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369F2AC7-6D8F-4498-8F74-F10B00839C33}"/>
            </a:ext>
          </a:extLst>
        </xdr:cNvPr>
        <xdr:cNvSpPr txBox="1"/>
      </xdr:nvSpPr>
      <xdr:spPr>
        <a:xfrm>
          <a:off x="7561795" y="1107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99250</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C36B68E1-3A37-4D3B-BCD4-8FB702D4D1A9}"/>
            </a:ext>
          </a:extLst>
        </xdr:cNvPr>
        <xdr:cNvSpPr txBox="1"/>
      </xdr:nvSpPr>
      <xdr:spPr>
        <a:xfrm>
          <a:off x="6672795" y="1107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ADC350C9-3DC6-4219-A9A5-4454B4F44DA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7751F036-9505-45C5-8AC2-0A02C3F7099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A79F436A-355D-4C0E-8EAB-35F90A052F4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DF109FFE-4BD1-432C-9AFE-5197884D048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3F0A4D8-7794-4D4A-8FE4-C2244C8E20F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62A0670-0868-4614-B3B2-1BB5A3BE080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364F609E-9D87-4E7A-B30A-9F1F02F5D97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BE849D72-01EE-4492-929D-A18B18926FA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FD5A01F9-6BAD-44AC-AD4F-1778FE11E52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CB2E75B4-176E-4B3E-A470-4ED51C0833E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90F5B7D8-7661-4163-AF35-A6605C9B535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F2317C67-5A21-4CF9-94C9-A50D4597E2CD}"/>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98F9A11-23CA-4BB5-92D4-CC9F65F77073}"/>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A498BD9E-461E-4D33-9E05-F5CB420B489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78C03AC1-804B-4411-AF94-32B0FCD2F03B}"/>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408E7598-CC64-423E-9FF8-33E914DF0DB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1FB28116-9B0C-450D-B8BD-D9111B744E68}"/>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CEFBC81E-9A87-4B1F-9FA9-E28CF120433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5BC90371-301D-4763-94E9-B0890D99EDA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30B58A64-258D-4FA5-824D-64C301BF4E5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9B102123-B70E-4218-8186-D8C96C651D03}"/>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E3475870-2C17-4B21-878E-18E697DF4B4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AD06259E-7C85-482B-8C94-EF78E2E738AE}"/>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C7E72F2D-F34D-4E83-B49E-554E6197362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C39DECA0-AAF1-46AF-981C-F023AD0CE868}"/>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F80A2A4E-445F-468A-8F79-F9A7E4ED826D}"/>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79E5D1A9-0CFF-41C3-BC2A-C1503377B39D}"/>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AD5B16D8-6B78-4CE9-9459-6B01D1B5ECAC}"/>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93" name="直線コネクタ 292">
          <a:extLst>
            <a:ext uri="{FF2B5EF4-FFF2-40B4-BE49-F238E27FC236}">
              <a16:creationId xmlns:a16="http://schemas.microsoft.com/office/drawing/2014/main" id="{54A1888E-D491-47C7-B9C2-CB1D225A18F6}"/>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147338</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8B4A247A-F0EA-428E-AFE3-7FF1005330A5}"/>
            </a:ext>
          </a:extLst>
        </xdr:cNvPr>
        <xdr:cNvSpPr txBox="1"/>
      </xdr:nvSpPr>
      <xdr:spPr>
        <a:xfrm>
          <a:off x="4673600" y="13863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295" name="フローチャート: 判断 294">
          <a:extLst>
            <a:ext uri="{FF2B5EF4-FFF2-40B4-BE49-F238E27FC236}">
              <a16:creationId xmlns:a16="http://schemas.microsoft.com/office/drawing/2014/main" id="{66DCEACD-78BD-481C-91D8-60207A8E9482}"/>
            </a:ext>
          </a:extLst>
        </xdr:cNvPr>
        <xdr:cNvSpPr/>
      </xdr:nvSpPr>
      <xdr:spPr>
        <a:xfrm>
          <a:off x="4584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96" name="フローチャート: 判断 295">
          <a:extLst>
            <a:ext uri="{FF2B5EF4-FFF2-40B4-BE49-F238E27FC236}">
              <a16:creationId xmlns:a16="http://schemas.microsoft.com/office/drawing/2014/main" id="{462E2F0E-1463-4650-9FE5-32DB5E08E189}"/>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97" name="フローチャート: 判断 296">
          <a:extLst>
            <a:ext uri="{FF2B5EF4-FFF2-40B4-BE49-F238E27FC236}">
              <a16:creationId xmlns:a16="http://schemas.microsoft.com/office/drawing/2014/main" id="{8CE1BA9D-6CA6-4588-9CEA-CF78408F95CD}"/>
            </a:ext>
          </a:extLst>
        </xdr:cNvPr>
        <xdr:cNvSpPr/>
      </xdr:nvSpPr>
      <xdr:spPr>
        <a:xfrm>
          <a:off x="28575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86361</xdr:rowOff>
    </xdr:from>
    <xdr:to>
      <xdr:col>10</xdr:col>
      <xdr:colOff>165100</xdr:colOff>
      <xdr:row>82</xdr:row>
      <xdr:rowOff>16511</xdr:rowOff>
    </xdr:to>
    <xdr:sp macro="" textlink="">
      <xdr:nvSpPr>
        <xdr:cNvPr id="298" name="フローチャート: 判断 297">
          <a:extLst>
            <a:ext uri="{FF2B5EF4-FFF2-40B4-BE49-F238E27FC236}">
              <a16:creationId xmlns:a16="http://schemas.microsoft.com/office/drawing/2014/main" id="{4230191A-90B8-441A-90F4-F1D7F4332325}"/>
            </a:ext>
          </a:extLst>
        </xdr:cNvPr>
        <xdr:cNvSpPr/>
      </xdr:nvSpPr>
      <xdr:spPr>
        <a:xfrm>
          <a:off x="1968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73025</xdr:rowOff>
    </xdr:from>
    <xdr:to>
      <xdr:col>6</xdr:col>
      <xdr:colOff>38100</xdr:colOff>
      <xdr:row>82</xdr:row>
      <xdr:rowOff>3175</xdr:rowOff>
    </xdr:to>
    <xdr:sp macro="" textlink="">
      <xdr:nvSpPr>
        <xdr:cNvPr id="299" name="フローチャート: 判断 298">
          <a:extLst>
            <a:ext uri="{FF2B5EF4-FFF2-40B4-BE49-F238E27FC236}">
              <a16:creationId xmlns:a16="http://schemas.microsoft.com/office/drawing/2014/main" id="{832586A5-5A57-48E4-8886-56EB4A196063}"/>
            </a:ext>
          </a:extLst>
        </xdr:cNvPr>
        <xdr:cNvSpPr/>
      </xdr:nvSpPr>
      <xdr:spPr>
        <a:xfrm>
          <a:off x="1079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E2261F0D-913D-4A33-A48D-A1AA849EF04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6E3FC0A-7633-42BA-AD4A-FC98F6C6064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E4BC38C-D421-4AC3-8438-88A0FB1F0DF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51CCBA4-0F26-42DA-92CF-5209C60346DC}"/>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8CB4E697-6C90-4241-B901-3E3B11D68CE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53975</xdr:rowOff>
    </xdr:from>
    <xdr:to>
      <xdr:col>24</xdr:col>
      <xdr:colOff>114300</xdr:colOff>
      <xdr:row>85</xdr:row>
      <xdr:rowOff>155575</xdr:rowOff>
    </xdr:to>
    <xdr:sp macro="" textlink="">
      <xdr:nvSpPr>
        <xdr:cNvPr id="305" name="楕円 304">
          <a:extLst>
            <a:ext uri="{FF2B5EF4-FFF2-40B4-BE49-F238E27FC236}">
              <a16:creationId xmlns:a16="http://schemas.microsoft.com/office/drawing/2014/main" id="{A169D9E0-CC2B-47F9-9093-35A19AFA0633}"/>
            </a:ext>
          </a:extLst>
        </xdr:cNvPr>
        <xdr:cNvSpPr/>
      </xdr:nvSpPr>
      <xdr:spPr>
        <a:xfrm>
          <a:off x="4584700" y="146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32402</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64356647-200D-419D-981C-D09A87099231}"/>
            </a:ext>
          </a:extLst>
        </xdr:cNvPr>
        <xdr:cNvSpPr txBox="1"/>
      </xdr:nvSpPr>
      <xdr:spPr>
        <a:xfrm>
          <a:off x="4673600"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33020</xdr:rowOff>
    </xdr:from>
    <xdr:to>
      <xdr:col>20</xdr:col>
      <xdr:colOff>38100</xdr:colOff>
      <xdr:row>85</xdr:row>
      <xdr:rowOff>134620</xdr:rowOff>
    </xdr:to>
    <xdr:sp macro="" textlink="">
      <xdr:nvSpPr>
        <xdr:cNvPr id="307" name="楕円 306">
          <a:extLst>
            <a:ext uri="{FF2B5EF4-FFF2-40B4-BE49-F238E27FC236}">
              <a16:creationId xmlns:a16="http://schemas.microsoft.com/office/drawing/2014/main" id="{7EA1D3F4-D381-428B-9449-F766BBE8CE70}"/>
            </a:ext>
          </a:extLst>
        </xdr:cNvPr>
        <xdr:cNvSpPr/>
      </xdr:nvSpPr>
      <xdr:spPr>
        <a:xfrm>
          <a:off x="3746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83820</xdr:rowOff>
    </xdr:from>
    <xdr:to>
      <xdr:col>24</xdr:col>
      <xdr:colOff>63500</xdr:colOff>
      <xdr:row>85</xdr:row>
      <xdr:rowOff>104775</xdr:rowOff>
    </xdr:to>
    <xdr:cxnSp macro="">
      <xdr:nvCxnSpPr>
        <xdr:cNvPr id="308" name="直線コネクタ 307">
          <a:extLst>
            <a:ext uri="{FF2B5EF4-FFF2-40B4-BE49-F238E27FC236}">
              <a16:creationId xmlns:a16="http://schemas.microsoft.com/office/drawing/2014/main" id="{9141BA23-71C0-4F7E-A43E-F5C3A98645A2}"/>
            </a:ext>
          </a:extLst>
        </xdr:cNvPr>
        <xdr:cNvCxnSpPr/>
      </xdr:nvCxnSpPr>
      <xdr:spPr>
        <a:xfrm>
          <a:off x="3797300" y="1465707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12064</xdr:rowOff>
    </xdr:from>
    <xdr:to>
      <xdr:col>15</xdr:col>
      <xdr:colOff>101600</xdr:colOff>
      <xdr:row>85</xdr:row>
      <xdr:rowOff>113664</xdr:rowOff>
    </xdr:to>
    <xdr:sp macro="" textlink="">
      <xdr:nvSpPr>
        <xdr:cNvPr id="309" name="楕円 308">
          <a:extLst>
            <a:ext uri="{FF2B5EF4-FFF2-40B4-BE49-F238E27FC236}">
              <a16:creationId xmlns:a16="http://schemas.microsoft.com/office/drawing/2014/main" id="{E427B1CE-1212-4AFB-A2E5-92ED850A83B7}"/>
            </a:ext>
          </a:extLst>
        </xdr:cNvPr>
        <xdr:cNvSpPr/>
      </xdr:nvSpPr>
      <xdr:spPr>
        <a:xfrm>
          <a:off x="2857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62864</xdr:rowOff>
    </xdr:from>
    <xdr:to>
      <xdr:col>19</xdr:col>
      <xdr:colOff>177800</xdr:colOff>
      <xdr:row>85</xdr:row>
      <xdr:rowOff>83820</xdr:rowOff>
    </xdr:to>
    <xdr:cxnSp macro="">
      <xdr:nvCxnSpPr>
        <xdr:cNvPr id="310" name="直線コネクタ 309">
          <a:extLst>
            <a:ext uri="{FF2B5EF4-FFF2-40B4-BE49-F238E27FC236}">
              <a16:creationId xmlns:a16="http://schemas.microsoft.com/office/drawing/2014/main" id="{78AE6E8E-7F72-4089-8710-F0542EEAE86B}"/>
            </a:ext>
          </a:extLst>
        </xdr:cNvPr>
        <xdr:cNvCxnSpPr/>
      </xdr:nvCxnSpPr>
      <xdr:spPr>
        <a:xfrm>
          <a:off x="2908300" y="14636114"/>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164464</xdr:rowOff>
    </xdr:from>
    <xdr:to>
      <xdr:col>10</xdr:col>
      <xdr:colOff>165100</xdr:colOff>
      <xdr:row>85</xdr:row>
      <xdr:rowOff>94614</xdr:rowOff>
    </xdr:to>
    <xdr:sp macro="" textlink="">
      <xdr:nvSpPr>
        <xdr:cNvPr id="311" name="楕円 310">
          <a:extLst>
            <a:ext uri="{FF2B5EF4-FFF2-40B4-BE49-F238E27FC236}">
              <a16:creationId xmlns:a16="http://schemas.microsoft.com/office/drawing/2014/main" id="{3E71E930-D49A-4FFC-92AE-E78B6757CD8B}"/>
            </a:ext>
          </a:extLst>
        </xdr:cNvPr>
        <xdr:cNvSpPr/>
      </xdr:nvSpPr>
      <xdr:spPr>
        <a:xfrm>
          <a:off x="1968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43814</xdr:rowOff>
    </xdr:from>
    <xdr:to>
      <xdr:col>15</xdr:col>
      <xdr:colOff>50800</xdr:colOff>
      <xdr:row>85</xdr:row>
      <xdr:rowOff>62864</xdr:rowOff>
    </xdr:to>
    <xdr:cxnSp macro="">
      <xdr:nvCxnSpPr>
        <xdr:cNvPr id="312" name="直線コネクタ 311">
          <a:extLst>
            <a:ext uri="{FF2B5EF4-FFF2-40B4-BE49-F238E27FC236}">
              <a16:creationId xmlns:a16="http://schemas.microsoft.com/office/drawing/2014/main" id="{0126D12C-3D45-4AEA-8078-585F87F5033C}"/>
            </a:ext>
          </a:extLst>
        </xdr:cNvPr>
        <xdr:cNvCxnSpPr/>
      </xdr:nvCxnSpPr>
      <xdr:spPr>
        <a:xfrm>
          <a:off x="2019300" y="1461706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122555</xdr:rowOff>
    </xdr:from>
    <xdr:to>
      <xdr:col>6</xdr:col>
      <xdr:colOff>38100</xdr:colOff>
      <xdr:row>85</xdr:row>
      <xdr:rowOff>52705</xdr:rowOff>
    </xdr:to>
    <xdr:sp macro="" textlink="">
      <xdr:nvSpPr>
        <xdr:cNvPr id="313" name="楕円 312">
          <a:extLst>
            <a:ext uri="{FF2B5EF4-FFF2-40B4-BE49-F238E27FC236}">
              <a16:creationId xmlns:a16="http://schemas.microsoft.com/office/drawing/2014/main" id="{1EAF05B4-6605-4CEC-97C6-2DF885587210}"/>
            </a:ext>
          </a:extLst>
        </xdr:cNvPr>
        <xdr:cNvSpPr/>
      </xdr:nvSpPr>
      <xdr:spPr>
        <a:xfrm>
          <a:off x="1079500" y="145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1905</xdr:rowOff>
    </xdr:from>
    <xdr:to>
      <xdr:col>10</xdr:col>
      <xdr:colOff>114300</xdr:colOff>
      <xdr:row>85</xdr:row>
      <xdr:rowOff>43814</xdr:rowOff>
    </xdr:to>
    <xdr:cxnSp macro="">
      <xdr:nvCxnSpPr>
        <xdr:cNvPr id="314" name="直線コネクタ 313">
          <a:extLst>
            <a:ext uri="{FF2B5EF4-FFF2-40B4-BE49-F238E27FC236}">
              <a16:creationId xmlns:a16="http://schemas.microsoft.com/office/drawing/2014/main" id="{0CDF4634-7516-4CAA-BCE5-88FC1692D7BB}"/>
            </a:ext>
          </a:extLst>
        </xdr:cNvPr>
        <xdr:cNvCxnSpPr/>
      </xdr:nvCxnSpPr>
      <xdr:spPr>
        <a:xfrm>
          <a:off x="1130300" y="145751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97807</xdr:rowOff>
    </xdr:from>
    <xdr:ext cx="405111" cy="259045"/>
    <xdr:sp macro="" textlink="">
      <xdr:nvSpPr>
        <xdr:cNvPr id="315" name="n_1aveValue【公営住宅】&#10;有形固定資産減価償却率">
          <a:extLst>
            <a:ext uri="{FF2B5EF4-FFF2-40B4-BE49-F238E27FC236}">
              <a16:creationId xmlns:a16="http://schemas.microsoft.com/office/drawing/2014/main" id="{9BABE34F-6015-4F24-ABD3-CAFA87CE94BA}"/>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73041</xdr:rowOff>
    </xdr:from>
    <xdr:ext cx="405111" cy="259045"/>
    <xdr:sp macro="" textlink="">
      <xdr:nvSpPr>
        <xdr:cNvPr id="316" name="n_2aveValue【公営住宅】&#10;有形固定資産減価償却率">
          <a:extLst>
            <a:ext uri="{FF2B5EF4-FFF2-40B4-BE49-F238E27FC236}">
              <a16:creationId xmlns:a16="http://schemas.microsoft.com/office/drawing/2014/main" id="{9A2D6A7D-80FF-45CF-B5B8-F9E8AFEC165D}"/>
            </a:ext>
          </a:extLst>
        </xdr:cNvPr>
        <xdr:cNvSpPr txBox="1"/>
      </xdr:nvSpPr>
      <xdr:spPr>
        <a:xfrm>
          <a:off x="2705744" y="13789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33038</xdr:rowOff>
    </xdr:from>
    <xdr:ext cx="405111" cy="259045"/>
    <xdr:sp macro="" textlink="">
      <xdr:nvSpPr>
        <xdr:cNvPr id="317" name="n_3aveValue【公営住宅】&#10;有形固定資産減価償却率">
          <a:extLst>
            <a:ext uri="{FF2B5EF4-FFF2-40B4-BE49-F238E27FC236}">
              <a16:creationId xmlns:a16="http://schemas.microsoft.com/office/drawing/2014/main" id="{168B61B9-0EA9-41FE-8AF6-34059F01A0E1}"/>
            </a:ext>
          </a:extLst>
        </xdr:cNvPr>
        <xdr:cNvSpPr txBox="1"/>
      </xdr:nvSpPr>
      <xdr:spPr>
        <a:xfrm>
          <a:off x="1816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19702</xdr:rowOff>
    </xdr:from>
    <xdr:ext cx="405111" cy="259045"/>
    <xdr:sp macro="" textlink="">
      <xdr:nvSpPr>
        <xdr:cNvPr id="318" name="n_4aveValue【公営住宅】&#10;有形固定資産減価償却率">
          <a:extLst>
            <a:ext uri="{FF2B5EF4-FFF2-40B4-BE49-F238E27FC236}">
              <a16:creationId xmlns:a16="http://schemas.microsoft.com/office/drawing/2014/main" id="{6CF1F7C7-A753-469B-AD17-51235971B143}"/>
            </a:ext>
          </a:extLst>
        </xdr:cNvPr>
        <xdr:cNvSpPr txBox="1"/>
      </xdr:nvSpPr>
      <xdr:spPr>
        <a:xfrm>
          <a:off x="927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125747</xdr:rowOff>
    </xdr:from>
    <xdr:ext cx="405111" cy="259045"/>
    <xdr:sp macro="" textlink="">
      <xdr:nvSpPr>
        <xdr:cNvPr id="319" name="n_1mainValue【公営住宅】&#10;有形固定資産減価償却率">
          <a:extLst>
            <a:ext uri="{FF2B5EF4-FFF2-40B4-BE49-F238E27FC236}">
              <a16:creationId xmlns:a16="http://schemas.microsoft.com/office/drawing/2014/main" id="{98E76F29-C779-4F30-AB65-BC61B05FE400}"/>
            </a:ext>
          </a:extLst>
        </xdr:cNvPr>
        <xdr:cNvSpPr txBox="1"/>
      </xdr:nvSpPr>
      <xdr:spPr>
        <a:xfrm>
          <a:off x="35820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104791</xdr:rowOff>
    </xdr:from>
    <xdr:ext cx="405111" cy="259045"/>
    <xdr:sp macro="" textlink="">
      <xdr:nvSpPr>
        <xdr:cNvPr id="320" name="n_2mainValue【公営住宅】&#10;有形固定資産減価償却率">
          <a:extLst>
            <a:ext uri="{FF2B5EF4-FFF2-40B4-BE49-F238E27FC236}">
              <a16:creationId xmlns:a16="http://schemas.microsoft.com/office/drawing/2014/main" id="{D4366A81-0591-45B0-A8F0-19F7899060CD}"/>
            </a:ext>
          </a:extLst>
        </xdr:cNvPr>
        <xdr:cNvSpPr txBox="1"/>
      </xdr:nvSpPr>
      <xdr:spPr>
        <a:xfrm>
          <a:off x="2705744" y="1467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85741</xdr:rowOff>
    </xdr:from>
    <xdr:ext cx="405111" cy="259045"/>
    <xdr:sp macro="" textlink="">
      <xdr:nvSpPr>
        <xdr:cNvPr id="321" name="n_3mainValue【公営住宅】&#10;有形固定資産減価償却率">
          <a:extLst>
            <a:ext uri="{FF2B5EF4-FFF2-40B4-BE49-F238E27FC236}">
              <a16:creationId xmlns:a16="http://schemas.microsoft.com/office/drawing/2014/main" id="{3F801E64-C9A1-47DA-83D9-43E86475D845}"/>
            </a:ext>
          </a:extLst>
        </xdr:cNvPr>
        <xdr:cNvSpPr txBox="1"/>
      </xdr:nvSpPr>
      <xdr:spPr>
        <a:xfrm>
          <a:off x="1816744"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43832</xdr:rowOff>
    </xdr:from>
    <xdr:ext cx="405111" cy="259045"/>
    <xdr:sp macro="" textlink="">
      <xdr:nvSpPr>
        <xdr:cNvPr id="322" name="n_4mainValue【公営住宅】&#10;有形固定資産減価償却率">
          <a:extLst>
            <a:ext uri="{FF2B5EF4-FFF2-40B4-BE49-F238E27FC236}">
              <a16:creationId xmlns:a16="http://schemas.microsoft.com/office/drawing/2014/main" id="{0BE1D6CC-7194-478B-91C5-DCBDA593ED7E}"/>
            </a:ext>
          </a:extLst>
        </xdr:cNvPr>
        <xdr:cNvSpPr txBox="1"/>
      </xdr:nvSpPr>
      <xdr:spPr>
        <a:xfrm>
          <a:off x="927744"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F9C2ABEA-D48C-44EB-AC27-7DF2A6C1CD5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1E27FCA1-05E1-493A-9BDB-F5EEF8A54B1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6235490F-5DF7-4285-85EF-E61B810F848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149F84C-E16E-470F-A75D-67BB9FB12EB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BC6DCBBC-E747-4E78-A2E5-4F87A902F6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4B0FBC30-9360-4DD6-A1D2-DB7D8E8DCE3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DD9146A6-94AF-486E-9316-49E6D3EC3EC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C77AEF62-5755-4536-AECB-7C3DB39140BC}"/>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50EF56C1-93FE-425F-9488-B08B18FF81A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94B1742-6A15-4B92-8183-41990794822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A1280E0F-8DFB-471C-A22F-1B37319479D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9145BA6B-862B-4EC9-A192-CDCC68B749AD}"/>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B0BFFCFB-886D-422F-A238-F41D38483875}"/>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6" name="テキスト ボックス 335">
          <a:extLst>
            <a:ext uri="{FF2B5EF4-FFF2-40B4-BE49-F238E27FC236}">
              <a16:creationId xmlns:a16="http://schemas.microsoft.com/office/drawing/2014/main" id="{F3AE0AF9-E195-47F2-8FB5-D036C48DA7EC}"/>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BCC7C944-E33C-4BD5-9ACA-5B1F731B977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8" name="テキスト ボックス 337">
          <a:extLst>
            <a:ext uri="{FF2B5EF4-FFF2-40B4-BE49-F238E27FC236}">
              <a16:creationId xmlns:a16="http://schemas.microsoft.com/office/drawing/2014/main" id="{F8A6AD82-4B8E-4496-86C8-DC6C42F13D6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6CFE1601-2491-4253-A29D-7BA1DC32598F}"/>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0" name="テキスト ボックス 339">
          <a:extLst>
            <a:ext uri="{FF2B5EF4-FFF2-40B4-BE49-F238E27FC236}">
              <a16:creationId xmlns:a16="http://schemas.microsoft.com/office/drawing/2014/main" id="{981864F6-B1E5-4A90-901A-E892AAB3A218}"/>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954AE3AA-EB28-452E-9497-1E2A8EFBD40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2" name="テキスト ボックス 341">
          <a:extLst>
            <a:ext uri="{FF2B5EF4-FFF2-40B4-BE49-F238E27FC236}">
              <a16:creationId xmlns:a16="http://schemas.microsoft.com/office/drawing/2014/main" id="{EB63ABEF-6ECF-4877-9371-0448A2FC79CB}"/>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BD8D9C6-455A-4914-AABE-ED8A95FB8E0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4" name="テキスト ボックス 343">
          <a:extLst>
            <a:ext uri="{FF2B5EF4-FFF2-40B4-BE49-F238E27FC236}">
              <a16:creationId xmlns:a16="http://schemas.microsoft.com/office/drawing/2014/main" id="{98CB2DB3-2B2D-4EC9-84F0-7A9A23C71B5E}"/>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EB7B5915-54CB-454B-ABCA-471F82B8A9E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170002</xdr:rowOff>
    </xdr:from>
    <xdr:to>
      <xdr:col>54</xdr:col>
      <xdr:colOff>189865</xdr:colOff>
      <xdr:row>86</xdr:row>
      <xdr:rowOff>109576</xdr:rowOff>
    </xdr:to>
    <xdr:cxnSp macro="">
      <xdr:nvCxnSpPr>
        <xdr:cNvPr id="346" name="直線コネクタ 345">
          <a:extLst>
            <a:ext uri="{FF2B5EF4-FFF2-40B4-BE49-F238E27FC236}">
              <a16:creationId xmlns:a16="http://schemas.microsoft.com/office/drawing/2014/main" id="{36DDC029-5952-4C04-9344-6F1BF6FDFF99}"/>
            </a:ext>
          </a:extLst>
        </xdr:cNvPr>
        <xdr:cNvCxnSpPr/>
      </xdr:nvCxnSpPr>
      <xdr:spPr>
        <a:xfrm flipV="1">
          <a:off x="10476865" y="13371652"/>
          <a:ext cx="0" cy="14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113403</xdr:rowOff>
    </xdr:from>
    <xdr:ext cx="469744" cy="259045"/>
    <xdr:sp macro="" textlink="">
      <xdr:nvSpPr>
        <xdr:cNvPr id="347" name="【公営住宅】&#10;一人当たり面積最小値テキスト">
          <a:extLst>
            <a:ext uri="{FF2B5EF4-FFF2-40B4-BE49-F238E27FC236}">
              <a16:creationId xmlns:a16="http://schemas.microsoft.com/office/drawing/2014/main" id="{3634EE30-FF63-4EFA-8430-2B84A2B6124E}"/>
            </a:ext>
          </a:extLst>
        </xdr:cNvPr>
        <xdr:cNvSpPr txBox="1"/>
      </xdr:nvSpPr>
      <xdr:spPr>
        <a:xfrm>
          <a:off x="10515600" y="1485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109576</xdr:rowOff>
    </xdr:from>
    <xdr:to>
      <xdr:col>55</xdr:col>
      <xdr:colOff>88900</xdr:colOff>
      <xdr:row>86</xdr:row>
      <xdr:rowOff>109576</xdr:rowOff>
    </xdr:to>
    <xdr:cxnSp macro="">
      <xdr:nvCxnSpPr>
        <xdr:cNvPr id="348" name="直線コネクタ 347">
          <a:extLst>
            <a:ext uri="{FF2B5EF4-FFF2-40B4-BE49-F238E27FC236}">
              <a16:creationId xmlns:a16="http://schemas.microsoft.com/office/drawing/2014/main" id="{0E7E4BCF-EE15-48E8-B8CC-A57987F78F88}"/>
            </a:ext>
          </a:extLst>
        </xdr:cNvPr>
        <xdr:cNvCxnSpPr/>
      </xdr:nvCxnSpPr>
      <xdr:spPr>
        <a:xfrm>
          <a:off x="10388600" y="1485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116679</xdr:rowOff>
    </xdr:from>
    <xdr:ext cx="534377" cy="259045"/>
    <xdr:sp macro="" textlink="">
      <xdr:nvSpPr>
        <xdr:cNvPr id="349" name="【公営住宅】&#10;一人当たり面積最大値テキスト">
          <a:extLst>
            <a:ext uri="{FF2B5EF4-FFF2-40B4-BE49-F238E27FC236}">
              <a16:creationId xmlns:a16="http://schemas.microsoft.com/office/drawing/2014/main" id="{1D1B274F-C804-4866-945C-D4D9B77067E1}"/>
            </a:ext>
          </a:extLst>
        </xdr:cNvPr>
        <xdr:cNvSpPr txBox="1"/>
      </xdr:nvSpPr>
      <xdr:spPr>
        <a:xfrm>
          <a:off x="10515600" y="1314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170002</xdr:rowOff>
    </xdr:from>
    <xdr:to>
      <xdr:col>55</xdr:col>
      <xdr:colOff>88900</xdr:colOff>
      <xdr:row>77</xdr:row>
      <xdr:rowOff>170002</xdr:rowOff>
    </xdr:to>
    <xdr:cxnSp macro="">
      <xdr:nvCxnSpPr>
        <xdr:cNvPr id="350" name="直線コネクタ 349">
          <a:extLst>
            <a:ext uri="{FF2B5EF4-FFF2-40B4-BE49-F238E27FC236}">
              <a16:creationId xmlns:a16="http://schemas.microsoft.com/office/drawing/2014/main" id="{3B8C015A-3183-434A-8DB7-9DF85FD70745}"/>
            </a:ext>
          </a:extLst>
        </xdr:cNvPr>
        <xdr:cNvCxnSpPr/>
      </xdr:nvCxnSpPr>
      <xdr:spPr>
        <a:xfrm>
          <a:off x="10388600" y="1337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75785</xdr:rowOff>
    </xdr:from>
    <xdr:ext cx="469744" cy="259045"/>
    <xdr:sp macro="" textlink="">
      <xdr:nvSpPr>
        <xdr:cNvPr id="351" name="【公営住宅】&#10;一人当たり面積平均値テキスト">
          <a:extLst>
            <a:ext uri="{FF2B5EF4-FFF2-40B4-BE49-F238E27FC236}">
              <a16:creationId xmlns:a16="http://schemas.microsoft.com/office/drawing/2014/main" id="{4C5159F2-1045-4154-B207-65E0BF2BC621}"/>
            </a:ext>
          </a:extLst>
        </xdr:cNvPr>
        <xdr:cNvSpPr txBox="1"/>
      </xdr:nvSpPr>
      <xdr:spPr>
        <a:xfrm>
          <a:off x="10515600" y="144775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52908</xdr:rowOff>
    </xdr:from>
    <xdr:to>
      <xdr:col>55</xdr:col>
      <xdr:colOff>50800</xdr:colOff>
      <xdr:row>85</xdr:row>
      <xdr:rowOff>154508</xdr:rowOff>
    </xdr:to>
    <xdr:sp macro="" textlink="">
      <xdr:nvSpPr>
        <xdr:cNvPr id="352" name="フローチャート: 判断 351">
          <a:extLst>
            <a:ext uri="{FF2B5EF4-FFF2-40B4-BE49-F238E27FC236}">
              <a16:creationId xmlns:a16="http://schemas.microsoft.com/office/drawing/2014/main" id="{6095B147-CA43-4BD8-BFFE-6076E806A7CB}"/>
            </a:ext>
          </a:extLst>
        </xdr:cNvPr>
        <xdr:cNvSpPr/>
      </xdr:nvSpPr>
      <xdr:spPr>
        <a:xfrm>
          <a:off x="10426700" y="1462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63157</xdr:rowOff>
    </xdr:from>
    <xdr:to>
      <xdr:col>50</xdr:col>
      <xdr:colOff>165100</xdr:colOff>
      <xdr:row>85</xdr:row>
      <xdr:rowOff>164757</xdr:rowOff>
    </xdr:to>
    <xdr:sp macro="" textlink="">
      <xdr:nvSpPr>
        <xdr:cNvPr id="353" name="フローチャート: 判断 352">
          <a:extLst>
            <a:ext uri="{FF2B5EF4-FFF2-40B4-BE49-F238E27FC236}">
              <a16:creationId xmlns:a16="http://schemas.microsoft.com/office/drawing/2014/main" id="{11E8BE1B-68EF-478B-BD57-166BD35E07CF}"/>
            </a:ext>
          </a:extLst>
        </xdr:cNvPr>
        <xdr:cNvSpPr/>
      </xdr:nvSpPr>
      <xdr:spPr>
        <a:xfrm>
          <a:off x="9588500" y="1463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61404</xdr:rowOff>
    </xdr:from>
    <xdr:to>
      <xdr:col>46</xdr:col>
      <xdr:colOff>38100</xdr:colOff>
      <xdr:row>85</xdr:row>
      <xdr:rowOff>163004</xdr:rowOff>
    </xdr:to>
    <xdr:sp macro="" textlink="">
      <xdr:nvSpPr>
        <xdr:cNvPr id="354" name="フローチャート: 判断 353">
          <a:extLst>
            <a:ext uri="{FF2B5EF4-FFF2-40B4-BE49-F238E27FC236}">
              <a16:creationId xmlns:a16="http://schemas.microsoft.com/office/drawing/2014/main" id="{0A3A503D-0916-4E55-9175-2C805B8599E0}"/>
            </a:ext>
          </a:extLst>
        </xdr:cNvPr>
        <xdr:cNvSpPr/>
      </xdr:nvSpPr>
      <xdr:spPr>
        <a:xfrm>
          <a:off x="8699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63728</xdr:rowOff>
    </xdr:from>
    <xdr:to>
      <xdr:col>41</xdr:col>
      <xdr:colOff>101600</xdr:colOff>
      <xdr:row>85</xdr:row>
      <xdr:rowOff>165328</xdr:rowOff>
    </xdr:to>
    <xdr:sp macro="" textlink="">
      <xdr:nvSpPr>
        <xdr:cNvPr id="355" name="フローチャート: 判断 354">
          <a:extLst>
            <a:ext uri="{FF2B5EF4-FFF2-40B4-BE49-F238E27FC236}">
              <a16:creationId xmlns:a16="http://schemas.microsoft.com/office/drawing/2014/main" id="{8953E080-D821-4EED-8D2C-BC4B39B739B4}"/>
            </a:ext>
          </a:extLst>
        </xdr:cNvPr>
        <xdr:cNvSpPr/>
      </xdr:nvSpPr>
      <xdr:spPr>
        <a:xfrm>
          <a:off x="7810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97028</xdr:rowOff>
    </xdr:from>
    <xdr:to>
      <xdr:col>36</xdr:col>
      <xdr:colOff>165100</xdr:colOff>
      <xdr:row>86</xdr:row>
      <xdr:rowOff>27178</xdr:rowOff>
    </xdr:to>
    <xdr:sp macro="" textlink="">
      <xdr:nvSpPr>
        <xdr:cNvPr id="356" name="フローチャート: 判断 355">
          <a:extLst>
            <a:ext uri="{FF2B5EF4-FFF2-40B4-BE49-F238E27FC236}">
              <a16:creationId xmlns:a16="http://schemas.microsoft.com/office/drawing/2014/main" id="{C6B5AD5A-9E14-49E7-8F8C-F047915BE5E8}"/>
            </a:ext>
          </a:extLst>
        </xdr:cNvPr>
        <xdr:cNvSpPr/>
      </xdr:nvSpPr>
      <xdr:spPr>
        <a:xfrm>
          <a:off x="6921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7128D98-F313-4D30-A945-3E7B28CDC35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681C94D-5FE3-415C-BBFB-1AB39E4C2E5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9631F8B5-FF77-428E-8A2C-317DCC071FA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6FF81451-0D46-4889-944F-78F213A3989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18A0096F-9873-4847-9B8A-70AC181AC6D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170027</xdr:rowOff>
    </xdr:from>
    <xdr:to>
      <xdr:col>55</xdr:col>
      <xdr:colOff>50800</xdr:colOff>
      <xdr:row>86</xdr:row>
      <xdr:rowOff>100177</xdr:rowOff>
    </xdr:to>
    <xdr:sp macro="" textlink="">
      <xdr:nvSpPr>
        <xdr:cNvPr id="362" name="楕円 361">
          <a:extLst>
            <a:ext uri="{FF2B5EF4-FFF2-40B4-BE49-F238E27FC236}">
              <a16:creationId xmlns:a16="http://schemas.microsoft.com/office/drawing/2014/main" id="{710F7108-D683-4C8D-959E-9DDEC00CA923}"/>
            </a:ext>
          </a:extLst>
        </xdr:cNvPr>
        <xdr:cNvSpPr/>
      </xdr:nvSpPr>
      <xdr:spPr>
        <a:xfrm>
          <a:off x="10426700" y="1474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84954</xdr:rowOff>
    </xdr:from>
    <xdr:ext cx="469744" cy="259045"/>
    <xdr:sp macro="" textlink="">
      <xdr:nvSpPr>
        <xdr:cNvPr id="363" name="【公営住宅】&#10;一人当たり面積該当値テキスト">
          <a:extLst>
            <a:ext uri="{FF2B5EF4-FFF2-40B4-BE49-F238E27FC236}">
              <a16:creationId xmlns:a16="http://schemas.microsoft.com/office/drawing/2014/main" id="{61A4A38D-E93F-4E48-808F-77FECEBAD4C0}"/>
            </a:ext>
          </a:extLst>
        </xdr:cNvPr>
        <xdr:cNvSpPr txBox="1"/>
      </xdr:nvSpPr>
      <xdr:spPr>
        <a:xfrm>
          <a:off x="10515600" y="1465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170371</xdr:rowOff>
    </xdr:from>
    <xdr:to>
      <xdr:col>50</xdr:col>
      <xdr:colOff>165100</xdr:colOff>
      <xdr:row>86</xdr:row>
      <xdr:rowOff>100521</xdr:rowOff>
    </xdr:to>
    <xdr:sp macro="" textlink="">
      <xdr:nvSpPr>
        <xdr:cNvPr id="364" name="楕円 363">
          <a:extLst>
            <a:ext uri="{FF2B5EF4-FFF2-40B4-BE49-F238E27FC236}">
              <a16:creationId xmlns:a16="http://schemas.microsoft.com/office/drawing/2014/main" id="{AA458685-B52C-4AF6-B955-AAD50DE298D3}"/>
            </a:ext>
          </a:extLst>
        </xdr:cNvPr>
        <xdr:cNvSpPr/>
      </xdr:nvSpPr>
      <xdr:spPr>
        <a:xfrm>
          <a:off x="9588500" y="1474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49377</xdr:rowOff>
    </xdr:from>
    <xdr:to>
      <xdr:col>55</xdr:col>
      <xdr:colOff>0</xdr:colOff>
      <xdr:row>86</xdr:row>
      <xdr:rowOff>49721</xdr:rowOff>
    </xdr:to>
    <xdr:cxnSp macro="">
      <xdr:nvCxnSpPr>
        <xdr:cNvPr id="365" name="直線コネクタ 364">
          <a:extLst>
            <a:ext uri="{FF2B5EF4-FFF2-40B4-BE49-F238E27FC236}">
              <a16:creationId xmlns:a16="http://schemas.microsoft.com/office/drawing/2014/main" id="{9955442B-C696-4D41-9327-B7A4AE1F979C}"/>
            </a:ext>
          </a:extLst>
        </xdr:cNvPr>
        <xdr:cNvCxnSpPr/>
      </xdr:nvCxnSpPr>
      <xdr:spPr>
        <a:xfrm flipV="1">
          <a:off x="9639300" y="14794077"/>
          <a:ext cx="8382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170866</xdr:rowOff>
    </xdr:from>
    <xdr:to>
      <xdr:col>46</xdr:col>
      <xdr:colOff>38100</xdr:colOff>
      <xdr:row>86</xdr:row>
      <xdr:rowOff>101016</xdr:rowOff>
    </xdr:to>
    <xdr:sp macro="" textlink="">
      <xdr:nvSpPr>
        <xdr:cNvPr id="366" name="楕円 365">
          <a:extLst>
            <a:ext uri="{FF2B5EF4-FFF2-40B4-BE49-F238E27FC236}">
              <a16:creationId xmlns:a16="http://schemas.microsoft.com/office/drawing/2014/main" id="{ADD00F78-11EB-49E5-89DF-7BAA5CCCF26C}"/>
            </a:ext>
          </a:extLst>
        </xdr:cNvPr>
        <xdr:cNvSpPr/>
      </xdr:nvSpPr>
      <xdr:spPr>
        <a:xfrm>
          <a:off x="8699500" y="147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49721</xdr:rowOff>
    </xdr:from>
    <xdr:to>
      <xdr:col>50</xdr:col>
      <xdr:colOff>114300</xdr:colOff>
      <xdr:row>86</xdr:row>
      <xdr:rowOff>50216</xdr:rowOff>
    </xdr:to>
    <xdr:cxnSp macro="">
      <xdr:nvCxnSpPr>
        <xdr:cNvPr id="367" name="直線コネクタ 366">
          <a:extLst>
            <a:ext uri="{FF2B5EF4-FFF2-40B4-BE49-F238E27FC236}">
              <a16:creationId xmlns:a16="http://schemas.microsoft.com/office/drawing/2014/main" id="{61D061FB-B90B-47CF-9B5F-988F454653B0}"/>
            </a:ext>
          </a:extLst>
        </xdr:cNvPr>
        <xdr:cNvCxnSpPr/>
      </xdr:nvCxnSpPr>
      <xdr:spPr>
        <a:xfrm flipV="1">
          <a:off x="8750300" y="14794421"/>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170904</xdr:rowOff>
    </xdr:from>
    <xdr:to>
      <xdr:col>41</xdr:col>
      <xdr:colOff>101600</xdr:colOff>
      <xdr:row>86</xdr:row>
      <xdr:rowOff>101054</xdr:rowOff>
    </xdr:to>
    <xdr:sp macro="" textlink="">
      <xdr:nvSpPr>
        <xdr:cNvPr id="368" name="楕円 367">
          <a:extLst>
            <a:ext uri="{FF2B5EF4-FFF2-40B4-BE49-F238E27FC236}">
              <a16:creationId xmlns:a16="http://schemas.microsoft.com/office/drawing/2014/main" id="{F6355E90-1E12-4550-A874-0BD54EFD5AA4}"/>
            </a:ext>
          </a:extLst>
        </xdr:cNvPr>
        <xdr:cNvSpPr/>
      </xdr:nvSpPr>
      <xdr:spPr>
        <a:xfrm>
          <a:off x="7810500" y="1474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50216</xdr:rowOff>
    </xdr:from>
    <xdr:to>
      <xdr:col>45</xdr:col>
      <xdr:colOff>177800</xdr:colOff>
      <xdr:row>86</xdr:row>
      <xdr:rowOff>50254</xdr:rowOff>
    </xdr:to>
    <xdr:cxnSp macro="">
      <xdr:nvCxnSpPr>
        <xdr:cNvPr id="369" name="直線コネクタ 368">
          <a:extLst>
            <a:ext uri="{FF2B5EF4-FFF2-40B4-BE49-F238E27FC236}">
              <a16:creationId xmlns:a16="http://schemas.microsoft.com/office/drawing/2014/main" id="{B7971AA5-597F-430C-B1B3-CC230DD2B6A6}"/>
            </a:ext>
          </a:extLst>
        </xdr:cNvPr>
        <xdr:cNvCxnSpPr/>
      </xdr:nvCxnSpPr>
      <xdr:spPr>
        <a:xfrm flipV="1">
          <a:off x="7861300" y="14794916"/>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64</xdr:rowOff>
    </xdr:from>
    <xdr:to>
      <xdr:col>36</xdr:col>
      <xdr:colOff>165100</xdr:colOff>
      <xdr:row>86</xdr:row>
      <xdr:rowOff>101664</xdr:rowOff>
    </xdr:to>
    <xdr:sp macro="" textlink="">
      <xdr:nvSpPr>
        <xdr:cNvPr id="370" name="楕円 369">
          <a:extLst>
            <a:ext uri="{FF2B5EF4-FFF2-40B4-BE49-F238E27FC236}">
              <a16:creationId xmlns:a16="http://schemas.microsoft.com/office/drawing/2014/main" id="{197A3F35-9CA4-41A3-B221-288EC36A546C}"/>
            </a:ext>
          </a:extLst>
        </xdr:cNvPr>
        <xdr:cNvSpPr/>
      </xdr:nvSpPr>
      <xdr:spPr>
        <a:xfrm>
          <a:off x="6921500" y="1474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50254</xdr:rowOff>
    </xdr:from>
    <xdr:to>
      <xdr:col>41</xdr:col>
      <xdr:colOff>50800</xdr:colOff>
      <xdr:row>86</xdr:row>
      <xdr:rowOff>50864</xdr:rowOff>
    </xdr:to>
    <xdr:cxnSp macro="">
      <xdr:nvCxnSpPr>
        <xdr:cNvPr id="371" name="直線コネクタ 370">
          <a:extLst>
            <a:ext uri="{FF2B5EF4-FFF2-40B4-BE49-F238E27FC236}">
              <a16:creationId xmlns:a16="http://schemas.microsoft.com/office/drawing/2014/main" id="{748F96AA-25F6-46A0-A88E-EDC400CD4D45}"/>
            </a:ext>
          </a:extLst>
        </xdr:cNvPr>
        <xdr:cNvCxnSpPr/>
      </xdr:nvCxnSpPr>
      <xdr:spPr>
        <a:xfrm flipV="1">
          <a:off x="6972300" y="1479495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9834</xdr:rowOff>
    </xdr:from>
    <xdr:ext cx="469744" cy="259045"/>
    <xdr:sp macro="" textlink="">
      <xdr:nvSpPr>
        <xdr:cNvPr id="372" name="n_1aveValue【公営住宅】&#10;一人当たり面積">
          <a:extLst>
            <a:ext uri="{FF2B5EF4-FFF2-40B4-BE49-F238E27FC236}">
              <a16:creationId xmlns:a16="http://schemas.microsoft.com/office/drawing/2014/main" id="{4AC83BF3-C723-4625-BA0E-118B1E7F7C4D}"/>
            </a:ext>
          </a:extLst>
        </xdr:cNvPr>
        <xdr:cNvSpPr txBox="1"/>
      </xdr:nvSpPr>
      <xdr:spPr>
        <a:xfrm>
          <a:off x="9391727" y="1441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8081</xdr:rowOff>
    </xdr:from>
    <xdr:ext cx="469744" cy="259045"/>
    <xdr:sp macro="" textlink="">
      <xdr:nvSpPr>
        <xdr:cNvPr id="373" name="n_2aveValue【公営住宅】&#10;一人当たり面積">
          <a:extLst>
            <a:ext uri="{FF2B5EF4-FFF2-40B4-BE49-F238E27FC236}">
              <a16:creationId xmlns:a16="http://schemas.microsoft.com/office/drawing/2014/main" id="{8DF8CEC0-97D4-43B7-AA53-6BB80E85CFDB}"/>
            </a:ext>
          </a:extLst>
        </xdr:cNvPr>
        <xdr:cNvSpPr txBox="1"/>
      </xdr:nvSpPr>
      <xdr:spPr>
        <a:xfrm>
          <a:off x="85154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10405</xdr:rowOff>
    </xdr:from>
    <xdr:ext cx="469744" cy="259045"/>
    <xdr:sp macro="" textlink="">
      <xdr:nvSpPr>
        <xdr:cNvPr id="374" name="n_3aveValue【公営住宅】&#10;一人当たり面積">
          <a:extLst>
            <a:ext uri="{FF2B5EF4-FFF2-40B4-BE49-F238E27FC236}">
              <a16:creationId xmlns:a16="http://schemas.microsoft.com/office/drawing/2014/main" id="{BE723333-9C00-4543-AD72-EA5F0E3E67E5}"/>
            </a:ext>
          </a:extLst>
        </xdr:cNvPr>
        <xdr:cNvSpPr txBox="1"/>
      </xdr:nvSpPr>
      <xdr:spPr>
        <a:xfrm>
          <a:off x="7626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43705</xdr:rowOff>
    </xdr:from>
    <xdr:ext cx="469744" cy="259045"/>
    <xdr:sp macro="" textlink="">
      <xdr:nvSpPr>
        <xdr:cNvPr id="375" name="n_4aveValue【公営住宅】&#10;一人当たり面積">
          <a:extLst>
            <a:ext uri="{FF2B5EF4-FFF2-40B4-BE49-F238E27FC236}">
              <a16:creationId xmlns:a16="http://schemas.microsoft.com/office/drawing/2014/main" id="{EBB63502-B775-4F70-95A9-423E158FAB7A}"/>
            </a:ext>
          </a:extLst>
        </xdr:cNvPr>
        <xdr:cNvSpPr txBox="1"/>
      </xdr:nvSpPr>
      <xdr:spPr>
        <a:xfrm>
          <a:off x="6737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91648</xdr:rowOff>
    </xdr:from>
    <xdr:ext cx="469744" cy="259045"/>
    <xdr:sp macro="" textlink="">
      <xdr:nvSpPr>
        <xdr:cNvPr id="376" name="n_1mainValue【公営住宅】&#10;一人当たり面積">
          <a:extLst>
            <a:ext uri="{FF2B5EF4-FFF2-40B4-BE49-F238E27FC236}">
              <a16:creationId xmlns:a16="http://schemas.microsoft.com/office/drawing/2014/main" id="{41DA0071-1E4A-4386-AB31-3BA4EEC1A4A8}"/>
            </a:ext>
          </a:extLst>
        </xdr:cNvPr>
        <xdr:cNvSpPr txBox="1"/>
      </xdr:nvSpPr>
      <xdr:spPr>
        <a:xfrm>
          <a:off x="9391727" y="1483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92143</xdr:rowOff>
    </xdr:from>
    <xdr:ext cx="469744" cy="259045"/>
    <xdr:sp macro="" textlink="">
      <xdr:nvSpPr>
        <xdr:cNvPr id="377" name="n_2mainValue【公営住宅】&#10;一人当たり面積">
          <a:extLst>
            <a:ext uri="{FF2B5EF4-FFF2-40B4-BE49-F238E27FC236}">
              <a16:creationId xmlns:a16="http://schemas.microsoft.com/office/drawing/2014/main" id="{9168E13A-F2C6-45E1-8B5F-E8DB1D0CA7A1}"/>
            </a:ext>
          </a:extLst>
        </xdr:cNvPr>
        <xdr:cNvSpPr txBox="1"/>
      </xdr:nvSpPr>
      <xdr:spPr>
        <a:xfrm>
          <a:off x="8515427" y="1483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92181</xdr:rowOff>
    </xdr:from>
    <xdr:ext cx="469744" cy="259045"/>
    <xdr:sp macro="" textlink="">
      <xdr:nvSpPr>
        <xdr:cNvPr id="378" name="n_3mainValue【公営住宅】&#10;一人当たり面積">
          <a:extLst>
            <a:ext uri="{FF2B5EF4-FFF2-40B4-BE49-F238E27FC236}">
              <a16:creationId xmlns:a16="http://schemas.microsoft.com/office/drawing/2014/main" id="{D52875A2-7A33-4578-98DE-064DC86402AC}"/>
            </a:ext>
          </a:extLst>
        </xdr:cNvPr>
        <xdr:cNvSpPr txBox="1"/>
      </xdr:nvSpPr>
      <xdr:spPr>
        <a:xfrm>
          <a:off x="7626427" y="1483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92791</xdr:rowOff>
    </xdr:from>
    <xdr:ext cx="469744" cy="259045"/>
    <xdr:sp macro="" textlink="">
      <xdr:nvSpPr>
        <xdr:cNvPr id="379" name="n_4mainValue【公営住宅】&#10;一人当たり面積">
          <a:extLst>
            <a:ext uri="{FF2B5EF4-FFF2-40B4-BE49-F238E27FC236}">
              <a16:creationId xmlns:a16="http://schemas.microsoft.com/office/drawing/2014/main" id="{AEBB0320-2ED8-4565-9198-FD0720A3AF6B}"/>
            </a:ext>
          </a:extLst>
        </xdr:cNvPr>
        <xdr:cNvSpPr txBox="1"/>
      </xdr:nvSpPr>
      <xdr:spPr>
        <a:xfrm>
          <a:off x="6737427" y="1483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329698C6-2814-4273-A919-6FA82B57768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4C85B7AF-C9F4-47D7-890F-FEA4E4B3632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AAA75F29-01AB-42A2-8A14-4AC6500B12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95F46F20-B974-400D-ADF9-BC99A42E06A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6E65DAC1-764F-433B-A5A1-5A2606D593A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7D362187-07E3-41F5-AED9-05D8AEA8991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731DB0FB-B36F-48BB-8DF7-6C4537ABE16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37B2C943-0F0E-4703-A278-70917692C6F1}"/>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15542937-C881-421E-B116-0FC0C87B62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2BE44AB2-81EA-4511-B3B5-FFC810A16FC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80C34A49-1D0A-4318-8F0D-374CA3A4029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80CD9D9C-C52A-4E92-9654-375D575582D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AC2DF0C3-A036-4959-AA16-961A97ABD14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3EC70940-7ADC-42AB-A393-692B51B43D3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178128FF-BFE5-4751-962E-CB951939299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7CDA1931-E79F-481F-8AF6-95EB2332E29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C3914CDA-B1AD-4B2F-AA04-2A919FE55A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61F98C09-CA0A-4DCC-A927-68C0515A40D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7CB63E29-A0FE-4C5C-A9C4-1630E86126F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BE38D5F6-9FE8-4090-826C-BE91B25988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DC5AC988-094C-4D44-A51B-61F88C99E50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ED4FDA43-23F9-4302-9673-2A6D11D345E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47EBE16-7F81-480E-A4D7-B6CB4A4F5EC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70B51E5B-3CDC-49C6-911B-86674AB3BF9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DA20735E-FD5E-4120-ADD0-3C5E2740991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C93D1B53-EE4C-4482-8DA0-BF22E8746174}"/>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E7841772-DA36-4662-8E5A-49A48D41B48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C95F83C1-43BE-4B11-89D4-140BB81D15C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998F5DB3-9A8F-4B4A-B000-B1E6C60B502A}"/>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3778EF64-1A7F-49A9-8BCE-CB10DDDA11B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B306BE12-F282-4968-BA10-6ACDA35DCE4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F0E8CF88-218B-4468-BAE3-1DD44703B55E}"/>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FCC36EE8-6D95-4529-8AEB-595FA1FEDEF4}"/>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12A19934-9BCA-4C45-8ADA-4A627F4D526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3B7BE5D3-B8E9-4872-9A96-B77583ED354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5E299C7E-5842-4C4C-87F2-5B37376BF25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2A34F3EE-999A-4A3B-8E32-0691767BC2F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9D093AD5-9BAB-4F51-9B85-912348A58D4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C5BB15EC-9F42-46BD-AC48-0EF23C6F35C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7B960EA1-D8B9-4F35-BE49-84D72E31375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ABCAA8CD-8E4C-43CF-89A0-6BDED8DF705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85997</xdr:rowOff>
    </xdr:from>
    <xdr:to>
      <xdr:col>85</xdr:col>
      <xdr:colOff>126364</xdr:colOff>
      <xdr:row>42</xdr:row>
      <xdr:rowOff>92528</xdr:rowOff>
    </xdr:to>
    <xdr:cxnSp macro="">
      <xdr:nvCxnSpPr>
        <xdr:cNvPr id="421" name="直線コネクタ 420">
          <a:extLst>
            <a:ext uri="{FF2B5EF4-FFF2-40B4-BE49-F238E27FC236}">
              <a16:creationId xmlns:a16="http://schemas.microsoft.com/office/drawing/2014/main" id="{99D4AE84-68A9-46AE-847C-73AEE04F4B44}"/>
            </a:ext>
          </a:extLst>
        </xdr:cNvPr>
        <xdr:cNvCxnSpPr/>
      </xdr:nvCxnSpPr>
      <xdr:spPr>
        <a:xfrm flipV="1">
          <a:off x="16318864" y="5743847"/>
          <a:ext cx="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C4C4D8A6-3F1E-4FAA-A27A-560E3CFA073A}"/>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a:extLst>
            <a:ext uri="{FF2B5EF4-FFF2-40B4-BE49-F238E27FC236}">
              <a16:creationId xmlns:a16="http://schemas.microsoft.com/office/drawing/2014/main" id="{91687A85-4213-47E8-B0F8-235102E791B4}"/>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32674</xdr:rowOff>
    </xdr:from>
    <xdr:ext cx="340478" cy="259045"/>
    <xdr:sp macro="" textlink="">
      <xdr:nvSpPr>
        <xdr:cNvPr id="424" name="【認定こども園・幼稚園・保育所】&#10;有形固定資産減価償却率最大値テキスト">
          <a:extLst>
            <a:ext uri="{FF2B5EF4-FFF2-40B4-BE49-F238E27FC236}">
              <a16:creationId xmlns:a16="http://schemas.microsoft.com/office/drawing/2014/main" id="{5CE785C9-5A57-40A0-AB5E-2D96282C02E5}"/>
            </a:ext>
          </a:extLst>
        </xdr:cNvPr>
        <xdr:cNvSpPr txBox="1"/>
      </xdr:nvSpPr>
      <xdr:spPr>
        <a:xfrm>
          <a:off x="16357600" y="55190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85997</xdr:rowOff>
    </xdr:from>
    <xdr:to>
      <xdr:col>86</xdr:col>
      <xdr:colOff>25400</xdr:colOff>
      <xdr:row>33</xdr:row>
      <xdr:rowOff>85997</xdr:rowOff>
    </xdr:to>
    <xdr:cxnSp macro="">
      <xdr:nvCxnSpPr>
        <xdr:cNvPr id="425" name="直線コネクタ 424">
          <a:extLst>
            <a:ext uri="{FF2B5EF4-FFF2-40B4-BE49-F238E27FC236}">
              <a16:creationId xmlns:a16="http://schemas.microsoft.com/office/drawing/2014/main" id="{FBD2A288-0A52-485E-9FC3-DB373BDA6961}"/>
            </a:ext>
          </a:extLst>
        </xdr:cNvPr>
        <xdr:cNvCxnSpPr/>
      </xdr:nvCxnSpPr>
      <xdr:spPr>
        <a:xfrm>
          <a:off x="16230600" y="57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8411B32A-16ED-4AC9-92B9-047708C2FFE9}"/>
            </a:ext>
          </a:extLst>
        </xdr:cNvPr>
        <xdr:cNvSpPr txBox="1"/>
      </xdr:nvSpPr>
      <xdr:spPr>
        <a:xfrm>
          <a:off x="16357600" y="644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7" name="フローチャート: 判断 426">
          <a:extLst>
            <a:ext uri="{FF2B5EF4-FFF2-40B4-BE49-F238E27FC236}">
              <a16:creationId xmlns:a16="http://schemas.microsoft.com/office/drawing/2014/main" id="{C161DE29-F478-495E-A256-B5A0CDF08A06}"/>
            </a:ext>
          </a:extLst>
        </xdr:cNvPr>
        <xdr:cNvSpPr/>
      </xdr:nvSpPr>
      <xdr:spPr>
        <a:xfrm>
          <a:off x="162687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128270</xdr:rowOff>
    </xdr:from>
    <xdr:to>
      <xdr:col>81</xdr:col>
      <xdr:colOff>101600</xdr:colOff>
      <xdr:row>38</xdr:row>
      <xdr:rowOff>58420</xdr:rowOff>
    </xdr:to>
    <xdr:sp macro="" textlink="">
      <xdr:nvSpPr>
        <xdr:cNvPr id="428" name="フローチャート: 判断 427">
          <a:extLst>
            <a:ext uri="{FF2B5EF4-FFF2-40B4-BE49-F238E27FC236}">
              <a16:creationId xmlns:a16="http://schemas.microsoft.com/office/drawing/2014/main" id="{A250C6BD-6D11-453D-8807-CC95579BEE96}"/>
            </a:ext>
          </a:extLst>
        </xdr:cNvPr>
        <xdr:cNvSpPr/>
      </xdr:nvSpPr>
      <xdr:spPr>
        <a:xfrm>
          <a:off x="1543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157661</xdr:rowOff>
    </xdr:from>
    <xdr:to>
      <xdr:col>76</xdr:col>
      <xdr:colOff>165100</xdr:colOff>
      <xdr:row>38</xdr:row>
      <xdr:rowOff>87812</xdr:rowOff>
    </xdr:to>
    <xdr:sp macro="" textlink="">
      <xdr:nvSpPr>
        <xdr:cNvPr id="429" name="フローチャート: 判断 428">
          <a:extLst>
            <a:ext uri="{FF2B5EF4-FFF2-40B4-BE49-F238E27FC236}">
              <a16:creationId xmlns:a16="http://schemas.microsoft.com/office/drawing/2014/main" id="{C725A8C8-5BBC-4054-A4E2-132803A21715}"/>
            </a:ext>
          </a:extLst>
        </xdr:cNvPr>
        <xdr:cNvSpPr/>
      </xdr:nvSpPr>
      <xdr:spPr>
        <a:xfrm>
          <a:off x="14541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33565</xdr:rowOff>
    </xdr:from>
    <xdr:to>
      <xdr:col>72</xdr:col>
      <xdr:colOff>38100</xdr:colOff>
      <xdr:row>38</xdr:row>
      <xdr:rowOff>135165</xdr:rowOff>
    </xdr:to>
    <xdr:sp macro="" textlink="">
      <xdr:nvSpPr>
        <xdr:cNvPr id="430" name="フローチャート: 判断 429">
          <a:extLst>
            <a:ext uri="{FF2B5EF4-FFF2-40B4-BE49-F238E27FC236}">
              <a16:creationId xmlns:a16="http://schemas.microsoft.com/office/drawing/2014/main" id="{AFEC32CA-5238-4DE2-91A5-26C3FC1C2E71}"/>
            </a:ext>
          </a:extLst>
        </xdr:cNvPr>
        <xdr:cNvSpPr/>
      </xdr:nvSpPr>
      <xdr:spPr>
        <a:xfrm>
          <a:off x="13652500" y="654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a:extLst>
            <a:ext uri="{FF2B5EF4-FFF2-40B4-BE49-F238E27FC236}">
              <a16:creationId xmlns:a16="http://schemas.microsoft.com/office/drawing/2014/main" id="{A7CC42FF-E05F-4E27-9D33-F0F08074CFD8}"/>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104C074-5824-4E6C-ABF9-F0A421AE71C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1138F2A-03CB-4D06-8651-4CBC506C014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5F70838-1A7D-407D-BD00-97BEDD84BFA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79EA22E-5905-407E-BF57-1CD08A8C223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1776135F-4989-42A5-AFA3-11E1A54F54D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98878</xdr:rowOff>
    </xdr:from>
    <xdr:to>
      <xdr:col>85</xdr:col>
      <xdr:colOff>177800</xdr:colOff>
      <xdr:row>34</xdr:row>
      <xdr:rowOff>29028</xdr:rowOff>
    </xdr:to>
    <xdr:sp macro="" textlink="">
      <xdr:nvSpPr>
        <xdr:cNvPr id="437" name="楕円 436">
          <a:extLst>
            <a:ext uri="{FF2B5EF4-FFF2-40B4-BE49-F238E27FC236}">
              <a16:creationId xmlns:a16="http://schemas.microsoft.com/office/drawing/2014/main" id="{E3102F3B-9228-438D-BB98-688863FBE1A8}"/>
            </a:ext>
          </a:extLst>
        </xdr:cNvPr>
        <xdr:cNvSpPr/>
      </xdr:nvSpPr>
      <xdr:spPr>
        <a:xfrm>
          <a:off x="16268700" y="575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13805</xdr:rowOff>
    </xdr:from>
    <xdr:ext cx="340478" cy="259045"/>
    <xdr:sp macro="" textlink="">
      <xdr:nvSpPr>
        <xdr:cNvPr id="438" name="【認定こども園・幼稚園・保育所】&#10;有形固定資産減価償却率該当値テキスト">
          <a:extLst>
            <a:ext uri="{FF2B5EF4-FFF2-40B4-BE49-F238E27FC236}">
              <a16:creationId xmlns:a16="http://schemas.microsoft.com/office/drawing/2014/main" id="{FEA03312-2289-4ADC-A935-7C3E3CF7D5D3}"/>
            </a:ext>
          </a:extLst>
        </xdr:cNvPr>
        <xdr:cNvSpPr txBox="1"/>
      </xdr:nvSpPr>
      <xdr:spPr>
        <a:xfrm>
          <a:off x="16357600" y="5671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18869</xdr:rowOff>
    </xdr:from>
    <xdr:to>
      <xdr:col>81</xdr:col>
      <xdr:colOff>101600</xdr:colOff>
      <xdr:row>33</xdr:row>
      <xdr:rowOff>120469</xdr:rowOff>
    </xdr:to>
    <xdr:sp macro="" textlink="">
      <xdr:nvSpPr>
        <xdr:cNvPr id="439" name="楕円 438">
          <a:extLst>
            <a:ext uri="{FF2B5EF4-FFF2-40B4-BE49-F238E27FC236}">
              <a16:creationId xmlns:a16="http://schemas.microsoft.com/office/drawing/2014/main" id="{2D57F97B-6305-40DC-B34D-AA34EA7F54A5}"/>
            </a:ext>
          </a:extLst>
        </xdr:cNvPr>
        <xdr:cNvSpPr/>
      </xdr:nvSpPr>
      <xdr:spPr>
        <a:xfrm>
          <a:off x="15430500" y="56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69669</xdr:rowOff>
    </xdr:from>
    <xdr:to>
      <xdr:col>85</xdr:col>
      <xdr:colOff>127000</xdr:colOff>
      <xdr:row>33</xdr:row>
      <xdr:rowOff>149678</xdr:rowOff>
    </xdr:to>
    <xdr:cxnSp macro="">
      <xdr:nvCxnSpPr>
        <xdr:cNvPr id="440" name="直線コネクタ 439">
          <a:extLst>
            <a:ext uri="{FF2B5EF4-FFF2-40B4-BE49-F238E27FC236}">
              <a16:creationId xmlns:a16="http://schemas.microsoft.com/office/drawing/2014/main" id="{B0123B63-3597-40A0-9E50-8DFA8671B615}"/>
            </a:ext>
          </a:extLst>
        </xdr:cNvPr>
        <xdr:cNvCxnSpPr/>
      </xdr:nvCxnSpPr>
      <xdr:spPr>
        <a:xfrm>
          <a:off x="15481300" y="5727519"/>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98878</xdr:rowOff>
    </xdr:from>
    <xdr:to>
      <xdr:col>76</xdr:col>
      <xdr:colOff>165100</xdr:colOff>
      <xdr:row>35</xdr:row>
      <xdr:rowOff>29028</xdr:rowOff>
    </xdr:to>
    <xdr:sp macro="" textlink="">
      <xdr:nvSpPr>
        <xdr:cNvPr id="441" name="楕円 440">
          <a:extLst>
            <a:ext uri="{FF2B5EF4-FFF2-40B4-BE49-F238E27FC236}">
              <a16:creationId xmlns:a16="http://schemas.microsoft.com/office/drawing/2014/main" id="{C981018D-5E58-465C-8778-E6F4B163254B}"/>
            </a:ext>
          </a:extLst>
        </xdr:cNvPr>
        <xdr:cNvSpPr/>
      </xdr:nvSpPr>
      <xdr:spPr>
        <a:xfrm>
          <a:off x="14541500" y="59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69669</xdr:rowOff>
    </xdr:from>
    <xdr:to>
      <xdr:col>81</xdr:col>
      <xdr:colOff>50800</xdr:colOff>
      <xdr:row>34</xdr:row>
      <xdr:rowOff>149678</xdr:rowOff>
    </xdr:to>
    <xdr:cxnSp macro="">
      <xdr:nvCxnSpPr>
        <xdr:cNvPr id="442" name="直線コネクタ 441">
          <a:extLst>
            <a:ext uri="{FF2B5EF4-FFF2-40B4-BE49-F238E27FC236}">
              <a16:creationId xmlns:a16="http://schemas.microsoft.com/office/drawing/2014/main" id="{F59B1989-19A6-4FAF-9D20-49F57CA2D6AC}"/>
            </a:ext>
          </a:extLst>
        </xdr:cNvPr>
        <xdr:cNvCxnSpPr/>
      </xdr:nvCxnSpPr>
      <xdr:spPr>
        <a:xfrm flipV="1">
          <a:off x="14592300" y="5727519"/>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5806</xdr:rowOff>
    </xdr:from>
    <xdr:to>
      <xdr:col>72</xdr:col>
      <xdr:colOff>38100</xdr:colOff>
      <xdr:row>41</xdr:row>
      <xdr:rowOff>107406</xdr:rowOff>
    </xdr:to>
    <xdr:sp macro="" textlink="">
      <xdr:nvSpPr>
        <xdr:cNvPr id="443" name="楕円 442">
          <a:extLst>
            <a:ext uri="{FF2B5EF4-FFF2-40B4-BE49-F238E27FC236}">
              <a16:creationId xmlns:a16="http://schemas.microsoft.com/office/drawing/2014/main" id="{8BC57F53-F160-4F39-8BF7-9646EE8A3D6C}"/>
            </a:ext>
          </a:extLst>
        </xdr:cNvPr>
        <xdr:cNvSpPr/>
      </xdr:nvSpPr>
      <xdr:spPr>
        <a:xfrm>
          <a:off x="13652500" y="703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149678</xdr:rowOff>
    </xdr:from>
    <xdr:to>
      <xdr:col>76</xdr:col>
      <xdr:colOff>114300</xdr:colOff>
      <xdr:row>41</xdr:row>
      <xdr:rowOff>56606</xdr:rowOff>
    </xdr:to>
    <xdr:cxnSp macro="">
      <xdr:nvCxnSpPr>
        <xdr:cNvPr id="444" name="直線コネクタ 443">
          <a:extLst>
            <a:ext uri="{FF2B5EF4-FFF2-40B4-BE49-F238E27FC236}">
              <a16:creationId xmlns:a16="http://schemas.microsoft.com/office/drawing/2014/main" id="{74B10E35-BEB9-4B29-A248-9AEAE35B4463}"/>
            </a:ext>
          </a:extLst>
        </xdr:cNvPr>
        <xdr:cNvCxnSpPr/>
      </xdr:nvCxnSpPr>
      <xdr:spPr>
        <a:xfrm flipV="1">
          <a:off x="13703300" y="5978978"/>
          <a:ext cx="889000" cy="110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110309</xdr:rowOff>
    </xdr:from>
    <xdr:to>
      <xdr:col>67</xdr:col>
      <xdr:colOff>101600</xdr:colOff>
      <xdr:row>41</xdr:row>
      <xdr:rowOff>40459</xdr:rowOff>
    </xdr:to>
    <xdr:sp macro="" textlink="">
      <xdr:nvSpPr>
        <xdr:cNvPr id="445" name="楕円 444">
          <a:extLst>
            <a:ext uri="{FF2B5EF4-FFF2-40B4-BE49-F238E27FC236}">
              <a16:creationId xmlns:a16="http://schemas.microsoft.com/office/drawing/2014/main" id="{CA695CFA-5421-4C47-9FF5-EEBEE5F21060}"/>
            </a:ext>
          </a:extLst>
        </xdr:cNvPr>
        <xdr:cNvSpPr/>
      </xdr:nvSpPr>
      <xdr:spPr>
        <a:xfrm>
          <a:off x="12763500" y="696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161109</xdr:rowOff>
    </xdr:from>
    <xdr:to>
      <xdr:col>71</xdr:col>
      <xdr:colOff>177800</xdr:colOff>
      <xdr:row>41</xdr:row>
      <xdr:rowOff>56606</xdr:rowOff>
    </xdr:to>
    <xdr:cxnSp macro="">
      <xdr:nvCxnSpPr>
        <xdr:cNvPr id="446" name="直線コネクタ 445">
          <a:extLst>
            <a:ext uri="{FF2B5EF4-FFF2-40B4-BE49-F238E27FC236}">
              <a16:creationId xmlns:a16="http://schemas.microsoft.com/office/drawing/2014/main" id="{CE74DFEF-B232-4E9B-9D1E-5EF85AFA1986}"/>
            </a:ext>
          </a:extLst>
        </xdr:cNvPr>
        <xdr:cNvCxnSpPr/>
      </xdr:nvCxnSpPr>
      <xdr:spPr>
        <a:xfrm>
          <a:off x="12814300" y="7019109"/>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49547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F64ACFDB-2171-4F57-ACE8-C1AAEF8231EC}"/>
            </a:ext>
          </a:extLst>
        </xdr:cNvPr>
        <xdr:cNvSpPr txBox="1"/>
      </xdr:nvSpPr>
      <xdr:spPr>
        <a:xfrm>
          <a:off x="152660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78939</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B0467D27-BC49-4860-91CA-1ABECCA5825F}"/>
            </a:ext>
          </a:extLst>
        </xdr:cNvPr>
        <xdr:cNvSpPr txBox="1"/>
      </xdr:nvSpPr>
      <xdr:spPr>
        <a:xfrm>
          <a:off x="14389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151691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82A66C61-7AAA-426C-B7F3-67EA7BC3EDE3}"/>
            </a:ext>
          </a:extLst>
        </xdr:cNvPr>
        <xdr:cNvSpPr txBox="1"/>
      </xdr:nvSpPr>
      <xdr:spPr>
        <a:xfrm>
          <a:off x="13500744" y="632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2AFC3209-5837-4351-9160-556B4D3914C5}"/>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31</xdr:row>
      <xdr:rowOff>136996</xdr:rowOff>
    </xdr:from>
    <xdr:ext cx="340478" cy="259045"/>
    <xdr:sp macro="" textlink="">
      <xdr:nvSpPr>
        <xdr:cNvPr id="451" name="n_1mainValue【認定こども園・幼稚園・保育所】&#10;有形固定資産減価償却率">
          <a:extLst>
            <a:ext uri="{FF2B5EF4-FFF2-40B4-BE49-F238E27FC236}">
              <a16:creationId xmlns:a16="http://schemas.microsoft.com/office/drawing/2014/main" id="{33A5B81D-14C8-470B-A77F-01CEF724F0A0}"/>
            </a:ext>
          </a:extLst>
        </xdr:cNvPr>
        <xdr:cNvSpPr txBox="1"/>
      </xdr:nvSpPr>
      <xdr:spPr>
        <a:xfrm>
          <a:off x="15298361" y="54519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45555</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8460359C-0D03-4418-B364-23F0F0F1AD0F}"/>
            </a:ext>
          </a:extLst>
        </xdr:cNvPr>
        <xdr:cNvSpPr txBox="1"/>
      </xdr:nvSpPr>
      <xdr:spPr>
        <a:xfrm>
          <a:off x="14389744" y="5703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98533</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3DCC9357-AB79-455C-A80D-49822E69F417}"/>
            </a:ext>
          </a:extLst>
        </xdr:cNvPr>
        <xdr:cNvSpPr txBox="1"/>
      </xdr:nvSpPr>
      <xdr:spPr>
        <a:xfrm>
          <a:off x="13500744" y="712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31586</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41CB3DF-7205-45DC-9312-ED0E997C313F}"/>
            </a:ext>
          </a:extLst>
        </xdr:cNvPr>
        <xdr:cNvSpPr txBox="1"/>
      </xdr:nvSpPr>
      <xdr:spPr>
        <a:xfrm>
          <a:off x="12611744"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B5AE9262-36DE-488F-8D67-71A8AE1B3417}"/>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87C980AA-F1D2-48EC-8F9F-771A3514F77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7F692ACD-E61F-4BD9-A61E-29AA9F11685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3DAB5007-A9F0-48FB-A463-9E6DD1B052A7}"/>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40A239E0-90D6-4167-8997-EB479DAD3ED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CB6B4AF8-E078-44E3-830F-BD1119CED94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C7D2408E-1501-4A9B-812F-6B8BC143984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D0F8C51F-D9E6-4551-B121-D67C46FA5BF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7C8F379B-69F0-4604-A766-7579F475F8CA}"/>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271E6FDB-01A8-4B2C-A932-A19B9FB41FD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9F28779F-BCCC-4F59-B945-83A04398F30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BCA1290F-F6FC-4BA3-B31E-50002020E3D4}"/>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311550F2-FDD4-4C36-8C7F-659CC849420A}"/>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C190D3A8-2AE1-41B7-83D3-3D993ACCF67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E6502347-9F18-4E4A-AC46-D6E981935D0D}"/>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983E5459-2676-4DCD-B15E-4B8F2F875EC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1878B509-7C2E-4F9B-9D0C-526FBC4938A3}"/>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F8D431B9-9235-4347-BD1D-1651929B45E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8AB0727C-710F-4BE5-9213-A2BC19D489C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B4D4BFC-A24E-47E4-9047-FFBBC32AE48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51B510AA-0AB6-434B-BB54-608723A376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96774</xdr:rowOff>
    </xdr:from>
    <xdr:to>
      <xdr:col>116</xdr:col>
      <xdr:colOff>62864</xdr:colOff>
      <xdr:row>41</xdr:row>
      <xdr:rowOff>114147</xdr:rowOff>
    </xdr:to>
    <xdr:cxnSp macro="">
      <xdr:nvCxnSpPr>
        <xdr:cNvPr id="476" name="直線コネクタ 475">
          <a:extLst>
            <a:ext uri="{FF2B5EF4-FFF2-40B4-BE49-F238E27FC236}">
              <a16:creationId xmlns:a16="http://schemas.microsoft.com/office/drawing/2014/main" id="{C433F074-31FF-4E5E-924F-AC51D37BDC3B}"/>
            </a:ext>
          </a:extLst>
        </xdr:cNvPr>
        <xdr:cNvCxnSpPr/>
      </xdr:nvCxnSpPr>
      <xdr:spPr>
        <a:xfrm flipV="1">
          <a:off x="22160864" y="5754624"/>
          <a:ext cx="0" cy="138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117974</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F9213F9D-B271-4920-BC96-B0E9236B02FD}"/>
            </a:ext>
          </a:extLst>
        </xdr:cNvPr>
        <xdr:cNvSpPr txBox="1"/>
      </xdr:nvSpPr>
      <xdr:spPr>
        <a:xfrm>
          <a:off x="22199600" y="7147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114147</xdr:rowOff>
    </xdr:from>
    <xdr:to>
      <xdr:col>116</xdr:col>
      <xdr:colOff>152400</xdr:colOff>
      <xdr:row>41</xdr:row>
      <xdr:rowOff>114147</xdr:rowOff>
    </xdr:to>
    <xdr:cxnSp macro="">
      <xdr:nvCxnSpPr>
        <xdr:cNvPr id="478" name="直線コネクタ 477">
          <a:extLst>
            <a:ext uri="{FF2B5EF4-FFF2-40B4-BE49-F238E27FC236}">
              <a16:creationId xmlns:a16="http://schemas.microsoft.com/office/drawing/2014/main" id="{373E3272-C9BB-4F27-8F75-BFC5B511FD34}"/>
            </a:ext>
          </a:extLst>
        </xdr:cNvPr>
        <xdr:cNvCxnSpPr/>
      </xdr:nvCxnSpPr>
      <xdr:spPr>
        <a:xfrm>
          <a:off x="22072600" y="7143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43451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84CDFD71-F8F7-4527-ACC1-1C85C5E6E352}"/>
            </a:ext>
          </a:extLst>
        </xdr:cNvPr>
        <xdr:cNvSpPr txBox="1"/>
      </xdr:nvSpPr>
      <xdr:spPr>
        <a:xfrm>
          <a:off x="221996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96774</xdr:rowOff>
    </xdr:from>
    <xdr:to>
      <xdr:col>116</xdr:col>
      <xdr:colOff>152400</xdr:colOff>
      <xdr:row>33</xdr:row>
      <xdr:rowOff>96774</xdr:rowOff>
    </xdr:to>
    <xdr:cxnSp macro="">
      <xdr:nvCxnSpPr>
        <xdr:cNvPr id="480" name="直線コネクタ 479">
          <a:extLst>
            <a:ext uri="{FF2B5EF4-FFF2-40B4-BE49-F238E27FC236}">
              <a16:creationId xmlns:a16="http://schemas.microsoft.com/office/drawing/2014/main" id="{E94ED982-F993-4C69-887F-95B62B721179}"/>
            </a:ext>
          </a:extLst>
        </xdr:cNvPr>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22572</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4497995E-D79D-4455-98A4-17F39A306471}"/>
            </a:ext>
          </a:extLst>
        </xdr:cNvPr>
        <xdr:cNvSpPr txBox="1"/>
      </xdr:nvSpPr>
      <xdr:spPr>
        <a:xfrm>
          <a:off x="22199600" y="6709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44145</xdr:rowOff>
    </xdr:from>
    <xdr:to>
      <xdr:col>116</xdr:col>
      <xdr:colOff>114300</xdr:colOff>
      <xdr:row>39</xdr:row>
      <xdr:rowOff>145745</xdr:rowOff>
    </xdr:to>
    <xdr:sp macro="" textlink="">
      <xdr:nvSpPr>
        <xdr:cNvPr id="482" name="フローチャート: 判断 481">
          <a:extLst>
            <a:ext uri="{FF2B5EF4-FFF2-40B4-BE49-F238E27FC236}">
              <a16:creationId xmlns:a16="http://schemas.microsoft.com/office/drawing/2014/main" id="{AC862B7D-61D0-49F5-A1EC-C6EEEA836BE1}"/>
            </a:ext>
          </a:extLst>
        </xdr:cNvPr>
        <xdr:cNvSpPr/>
      </xdr:nvSpPr>
      <xdr:spPr>
        <a:xfrm>
          <a:off x="22110700" y="673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54204</xdr:rowOff>
    </xdr:from>
    <xdr:to>
      <xdr:col>112</xdr:col>
      <xdr:colOff>38100</xdr:colOff>
      <xdr:row>39</xdr:row>
      <xdr:rowOff>155804</xdr:rowOff>
    </xdr:to>
    <xdr:sp macro="" textlink="">
      <xdr:nvSpPr>
        <xdr:cNvPr id="483" name="フローチャート: 判断 482">
          <a:extLst>
            <a:ext uri="{FF2B5EF4-FFF2-40B4-BE49-F238E27FC236}">
              <a16:creationId xmlns:a16="http://schemas.microsoft.com/office/drawing/2014/main" id="{96E37E39-7E0A-4237-979D-F4E9820424E5}"/>
            </a:ext>
          </a:extLst>
        </xdr:cNvPr>
        <xdr:cNvSpPr/>
      </xdr:nvSpPr>
      <xdr:spPr>
        <a:xfrm>
          <a:off x="21272500" y="6740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47803</xdr:rowOff>
    </xdr:from>
    <xdr:to>
      <xdr:col>107</xdr:col>
      <xdr:colOff>101600</xdr:colOff>
      <xdr:row>39</xdr:row>
      <xdr:rowOff>149403</xdr:rowOff>
    </xdr:to>
    <xdr:sp macro="" textlink="">
      <xdr:nvSpPr>
        <xdr:cNvPr id="484" name="フローチャート: 判断 483">
          <a:extLst>
            <a:ext uri="{FF2B5EF4-FFF2-40B4-BE49-F238E27FC236}">
              <a16:creationId xmlns:a16="http://schemas.microsoft.com/office/drawing/2014/main" id="{13DF976F-4A04-4192-A18C-7BDBFA7E1CAB}"/>
            </a:ext>
          </a:extLst>
        </xdr:cNvPr>
        <xdr:cNvSpPr/>
      </xdr:nvSpPr>
      <xdr:spPr>
        <a:xfrm>
          <a:off x="20383500" y="673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71577</xdr:rowOff>
    </xdr:from>
    <xdr:to>
      <xdr:col>102</xdr:col>
      <xdr:colOff>165100</xdr:colOff>
      <xdr:row>40</xdr:row>
      <xdr:rowOff>1727</xdr:rowOff>
    </xdr:to>
    <xdr:sp macro="" textlink="">
      <xdr:nvSpPr>
        <xdr:cNvPr id="485" name="フローチャート: 判断 484">
          <a:extLst>
            <a:ext uri="{FF2B5EF4-FFF2-40B4-BE49-F238E27FC236}">
              <a16:creationId xmlns:a16="http://schemas.microsoft.com/office/drawing/2014/main" id="{140B1AB9-0662-4D7C-B59F-78DE54BA2604}"/>
            </a:ext>
          </a:extLst>
        </xdr:cNvPr>
        <xdr:cNvSpPr/>
      </xdr:nvSpPr>
      <xdr:spPr>
        <a:xfrm>
          <a:off x="19494500" y="675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80721</xdr:rowOff>
    </xdr:from>
    <xdr:to>
      <xdr:col>98</xdr:col>
      <xdr:colOff>38100</xdr:colOff>
      <xdr:row>40</xdr:row>
      <xdr:rowOff>10871</xdr:rowOff>
    </xdr:to>
    <xdr:sp macro="" textlink="">
      <xdr:nvSpPr>
        <xdr:cNvPr id="486" name="フローチャート: 判断 485">
          <a:extLst>
            <a:ext uri="{FF2B5EF4-FFF2-40B4-BE49-F238E27FC236}">
              <a16:creationId xmlns:a16="http://schemas.microsoft.com/office/drawing/2014/main" id="{AB94DBE1-8B24-4422-AA5D-8C0EAC109239}"/>
            </a:ext>
          </a:extLst>
        </xdr:cNvPr>
        <xdr:cNvSpPr/>
      </xdr:nvSpPr>
      <xdr:spPr>
        <a:xfrm>
          <a:off x="18605500" y="676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515CC64-9D25-4067-B339-2A4A73449BF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C0A8EFE-CF0B-4E90-92E7-BF0E59D7FB0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67263DEC-7031-4BF1-8BF7-E5888FA012C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96EB9DC6-2DD3-4E6C-8AAF-4AD7890C9C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7CD154C0-8022-4E9F-91E1-4946A9CF26AC}"/>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113640</xdr:rowOff>
    </xdr:from>
    <xdr:to>
      <xdr:col>116</xdr:col>
      <xdr:colOff>114300</xdr:colOff>
      <xdr:row>38</xdr:row>
      <xdr:rowOff>43790</xdr:rowOff>
    </xdr:to>
    <xdr:sp macro="" textlink="">
      <xdr:nvSpPr>
        <xdr:cNvPr id="492" name="楕円 491">
          <a:extLst>
            <a:ext uri="{FF2B5EF4-FFF2-40B4-BE49-F238E27FC236}">
              <a16:creationId xmlns:a16="http://schemas.microsoft.com/office/drawing/2014/main" id="{F715A4D4-ED60-4FC9-B196-E327C912D694}"/>
            </a:ext>
          </a:extLst>
        </xdr:cNvPr>
        <xdr:cNvSpPr/>
      </xdr:nvSpPr>
      <xdr:spPr>
        <a:xfrm>
          <a:off x="22110700" y="64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136517</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2FE83320-A6D9-4607-8479-442623E764C3}"/>
            </a:ext>
          </a:extLst>
        </xdr:cNvPr>
        <xdr:cNvSpPr txBox="1"/>
      </xdr:nvSpPr>
      <xdr:spPr>
        <a:xfrm>
          <a:off x="22199600" y="630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116383</xdr:rowOff>
    </xdr:from>
    <xdr:to>
      <xdr:col>112</xdr:col>
      <xdr:colOff>38100</xdr:colOff>
      <xdr:row>38</xdr:row>
      <xdr:rowOff>46533</xdr:rowOff>
    </xdr:to>
    <xdr:sp macro="" textlink="">
      <xdr:nvSpPr>
        <xdr:cNvPr id="494" name="楕円 493">
          <a:extLst>
            <a:ext uri="{FF2B5EF4-FFF2-40B4-BE49-F238E27FC236}">
              <a16:creationId xmlns:a16="http://schemas.microsoft.com/office/drawing/2014/main" id="{E6AD304A-5777-48E4-BAB0-CC76130E5812}"/>
            </a:ext>
          </a:extLst>
        </xdr:cNvPr>
        <xdr:cNvSpPr/>
      </xdr:nvSpPr>
      <xdr:spPr>
        <a:xfrm>
          <a:off x="21272500" y="64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164440</xdr:rowOff>
    </xdr:from>
    <xdr:to>
      <xdr:col>116</xdr:col>
      <xdr:colOff>63500</xdr:colOff>
      <xdr:row>37</xdr:row>
      <xdr:rowOff>167183</xdr:rowOff>
    </xdr:to>
    <xdr:cxnSp macro="">
      <xdr:nvCxnSpPr>
        <xdr:cNvPr id="495" name="直線コネクタ 494">
          <a:extLst>
            <a:ext uri="{FF2B5EF4-FFF2-40B4-BE49-F238E27FC236}">
              <a16:creationId xmlns:a16="http://schemas.microsoft.com/office/drawing/2014/main" id="{2EA7B3D5-2FBE-406A-B2BF-85EC4A6BBED3}"/>
            </a:ext>
          </a:extLst>
        </xdr:cNvPr>
        <xdr:cNvCxnSpPr/>
      </xdr:nvCxnSpPr>
      <xdr:spPr>
        <a:xfrm flipV="1">
          <a:off x="21323300" y="6508090"/>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89408</xdr:rowOff>
    </xdr:from>
    <xdr:to>
      <xdr:col>107</xdr:col>
      <xdr:colOff>101600</xdr:colOff>
      <xdr:row>37</xdr:row>
      <xdr:rowOff>19558</xdr:rowOff>
    </xdr:to>
    <xdr:sp macro="" textlink="">
      <xdr:nvSpPr>
        <xdr:cNvPr id="496" name="楕円 495">
          <a:extLst>
            <a:ext uri="{FF2B5EF4-FFF2-40B4-BE49-F238E27FC236}">
              <a16:creationId xmlns:a16="http://schemas.microsoft.com/office/drawing/2014/main" id="{C9B2BB3C-A3E3-43B9-8F44-815797B0C293}"/>
            </a:ext>
          </a:extLst>
        </xdr:cNvPr>
        <xdr:cNvSpPr/>
      </xdr:nvSpPr>
      <xdr:spPr>
        <a:xfrm>
          <a:off x="20383500" y="626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140208</xdr:rowOff>
    </xdr:from>
    <xdr:to>
      <xdr:col>111</xdr:col>
      <xdr:colOff>177800</xdr:colOff>
      <xdr:row>37</xdr:row>
      <xdr:rowOff>167183</xdr:rowOff>
    </xdr:to>
    <xdr:cxnSp macro="">
      <xdr:nvCxnSpPr>
        <xdr:cNvPr id="497" name="直線コネクタ 496">
          <a:extLst>
            <a:ext uri="{FF2B5EF4-FFF2-40B4-BE49-F238E27FC236}">
              <a16:creationId xmlns:a16="http://schemas.microsoft.com/office/drawing/2014/main" id="{4A6AAE7A-99A0-45F9-84C1-31BE9604F8F7}"/>
            </a:ext>
          </a:extLst>
        </xdr:cNvPr>
        <xdr:cNvCxnSpPr/>
      </xdr:nvCxnSpPr>
      <xdr:spPr>
        <a:xfrm>
          <a:off x="20434300" y="6312408"/>
          <a:ext cx="889000" cy="19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66548</xdr:rowOff>
    </xdr:from>
    <xdr:to>
      <xdr:col>102</xdr:col>
      <xdr:colOff>165100</xdr:colOff>
      <xdr:row>38</xdr:row>
      <xdr:rowOff>168148</xdr:rowOff>
    </xdr:to>
    <xdr:sp macro="" textlink="">
      <xdr:nvSpPr>
        <xdr:cNvPr id="498" name="楕円 497">
          <a:extLst>
            <a:ext uri="{FF2B5EF4-FFF2-40B4-BE49-F238E27FC236}">
              <a16:creationId xmlns:a16="http://schemas.microsoft.com/office/drawing/2014/main" id="{544F9328-EFE2-428F-87C8-06E5D256CD7E}"/>
            </a:ext>
          </a:extLst>
        </xdr:cNvPr>
        <xdr:cNvSpPr/>
      </xdr:nvSpPr>
      <xdr:spPr>
        <a:xfrm>
          <a:off x="19494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140208</xdr:rowOff>
    </xdr:from>
    <xdr:to>
      <xdr:col>107</xdr:col>
      <xdr:colOff>50800</xdr:colOff>
      <xdr:row>38</xdr:row>
      <xdr:rowOff>117348</xdr:rowOff>
    </xdr:to>
    <xdr:cxnSp macro="">
      <xdr:nvCxnSpPr>
        <xdr:cNvPr id="499" name="直線コネクタ 498">
          <a:extLst>
            <a:ext uri="{FF2B5EF4-FFF2-40B4-BE49-F238E27FC236}">
              <a16:creationId xmlns:a16="http://schemas.microsoft.com/office/drawing/2014/main" id="{C49B3C95-891C-491C-B784-1FD8864FCFF0}"/>
            </a:ext>
          </a:extLst>
        </xdr:cNvPr>
        <xdr:cNvCxnSpPr/>
      </xdr:nvCxnSpPr>
      <xdr:spPr>
        <a:xfrm flipV="1">
          <a:off x="19545300" y="6312408"/>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59233</xdr:rowOff>
    </xdr:from>
    <xdr:to>
      <xdr:col>98</xdr:col>
      <xdr:colOff>38100</xdr:colOff>
      <xdr:row>38</xdr:row>
      <xdr:rowOff>160833</xdr:rowOff>
    </xdr:to>
    <xdr:sp macro="" textlink="">
      <xdr:nvSpPr>
        <xdr:cNvPr id="500" name="楕円 499">
          <a:extLst>
            <a:ext uri="{FF2B5EF4-FFF2-40B4-BE49-F238E27FC236}">
              <a16:creationId xmlns:a16="http://schemas.microsoft.com/office/drawing/2014/main" id="{4AE9A1D1-90D0-4D2A-AE06-E3EAB936D6A5}"/>
            </a:ext>
          </a:extLst>
        </xdr:cNvPr>
        <xdr:cNvSpPr/>
      </xdr:nvSpPr>
      <xdr:spPr>
        <a:xfrm>
          <a:off x="18605500" y="657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110033</xdr:rowOff>
    </xdr:from>
    <xdr:to>
      <xdr:col>102</xdr:col>
      <xdr:colOff>114300</xdr:colOff>
      <xdr:row>38</xdr:row>
      <xdr:rowOff>117348</xdr:rowOff>
    </xdr:to>
    <xdr:cxnSp macro="">
      <xdr:nvCxnSpPr>
        <xdr:cNvPr id="501" name="直線コネクタ 500">
          <a:extLst>
            <a:ext uri="{FF2B5EF4-FFF2-40B4-BE49-F238E27FC236}">
              <a16:creationId xmlns:a16="http://schemas.microsoft.com/office/drawing/2014/main" id="{73815F5C-FE6A-4C7D-B358-644450DB03AC}"/>
            </a:ext>
          </a:extLst>
        </xdr:cNvPr>
        <xdr:cNvCxnSpPr/>
      </xdr:nvCxnSpPr>
      <xdr:spPr>
        <a:xfrm>
          <a:off x="18656300" y="662513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146931</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BCC01EA7-D5C8-457E-B48B-5EFC0F79DF87}"/>
            </a:ext>
          </a:extLst>
        </xdr:cNvPr>
        <xdr:cNvSpPr txBox="1"/>
      </xdr:nvSpPr>
      <xdr:spPr>
        <a:xfrm>
          <a:off x="21075727" y="68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140530</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2DD8C42B-AF15-4749-96C2-3B7613D0FFE4}"/>
            </a:ext>
          </a:extLst>
        </xdr:cNvPr>
        <xdr:cNvSpPr txBox="1"/>
      </xdr:nvSpPr>
      <xdr:spPr>
        <a:xfrm>
          <a:off x="20199427" y="68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164304</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1A731ADF-5ADB-4950-938B-6A5A3E0CBF9C}"/>
            </a:ext>
          </a:extLst>
        </xdr:cNvPr>
        <xdr:cNvSpPr txBox="1"/>
      </xdr:nvSpPr>
      <xdr:spPr>
        <a:xfrm>
          <a:off x="19310427" y="6850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1998</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BE3C2CB2-A20E-4CBB-A2BB-DFE4495AD589}"/>
            </a:ext>
          </a:extLst>
        </xdr:cNvPr>
        <xdr:cNvSpPr txBox="1"/>
      </xdr:nvSpPr>
      <xdr:spPr>
        <a:xfrm>
          <a:off x="18421427" y="6859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63060</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3E1300E2-F27E-443D-9E4F-F962644903EC}"/>
            </a:ext>
          </a:extLst>
        </xdr:cNvPr>
        <xdr:cNvSpPr txBox="1"/>
      </xdr:nvSpPr>
      <xdr:spPr>
        <a:xfrm>
          <a:off x="21075727" y="623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36085</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D7B28611-A383-422F-9D90-E178B61A06C6}"/>
            </a:ext>
          </a:extLst>
        </xdr:cNvPr>
        <xdr:cNvSpPr txBox="1"/>
      </xdr:nvSpPr>
      <xdr:spPr>
        <a:xfrm>
          <a:off x="20199427" y="603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13225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A5C8A7E1-3661-495A-8042-0684E0344C20}"/>
            </a:ext>
          </a:extLst>
        </xdr:cNvPr>
        <xdr:cNvSpPr txBox="1"/>
      </xdr:nvSpPr>
      <xdr:spPr>
        <a:xfrm>
          <a:off x="19310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5910</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6916A4E9-809B-420F-9566-5CFC1064EFFC}"/>
            </a:ext>
          </a:extLst>
        </xdr:cNvPr>
        <xdr:cNvSpPr txBox="1"/>
      </xdr:nvSpPr>
      <xdr:spPr>
        <a:xfrm>
          <a:off x="18421427" y="6349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E34B944B-E92C-4D89-B057-50F250B3A0A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60F1CCF2-ECF0-4F5B-8750-46E3DAA4A45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6869AD72-04A1-43BA-8FA8-3EA878D523B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41885C5-F9A6-4D51-AFF5-4FAC834E6055}"/>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DE0C3963-98A8-49F5-A145-F346EC84B18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B97C565-2A61-4370-B925-84C2AADF439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91197E16-BC59-418C-904F-458C823D2D7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B3738F0D-79A3-42A0-94F8-68560311A3A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4DECC54A-6D7D-4D88-8F7B-D3EDB89E640D}"/>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93436DBE-2285-466E-AC85-6CA71E20EB2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8BD5199C-0708-4AC3-945C-BF5AC76F9D8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a:extLst>
            <a:ext uri="{FF2B5EF4-FFF2-40B4-BE49-F238E27FC236}">
              <a16:creationId xmlns:a16="http://schemas.microsoft.com/office/drawing/2014/main" id="{2BF677B3-C79A-461A-A756-BD827FD512A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a:extLst>
            <a:ext uri="{FF2B5EF4-FFF2-40B4-BE49-F238E27FC236}">
              <a16:creationId xmlns:a16="http://schemas.microsoft.com/office/drawing/2014/main" id="{F774C60C-C698-4401-ADE8-12F49CB3EAF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a:extLst>
            <a:ext uri="{FF2B5EF4-FFF2-40B4-BE49-F238E27FC236}">
              <a16:creationId xmlns:a16="http://schemas.microsoft.com/office/drawing/2014/main" id="{AC82F9B9-6582-4387-8F89-953A19119B11}"/>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a:extLst>
            <a:ext uri="{FF2B5EF4-FFF2-40B4-BE49-F238E27FC236}">
              <a16:creationId xmlns:a16="http://schemas.microsoft.com/office/drawing/2014/main" id="{4564A280-324D-4AEA-9FB4-F8CEEB5F0C4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a:extLst>
            <a:ext uri="{FF2B5EF4-FFF2-40B4-BE49-F238E27FC236}">
              <a16:creationId xmlns:a16="http://schemas.microsoft.com/office/drawing/2014/main" id="{A710C769-5B2B-4EF2-AAEC-7B970E58001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a:extLst>
            <a:ext uri="{FF2B5EF4-FFF2-40B4-BE49-F238E27FC236}">
              <a16:creationId xmlns:a16="http://schemas.microsoft.com/office/drawing/2014/main" id="{E556C8BD-7979-489B-B3CF-56754FD54067}"/>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a:extLst>
            <a:ext uri="{FF2B5EF4-FFF2-40B4-BE49-F238E27FC236}">
              <a16:creationId xmlns:a16="http://schemas.microsoft.com/office/drawing/2014/main" id="{C5947426-8568-4243-B6AB-0EAFF7EAF41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a:extLst>
            <a:ext uri="{FF2B5EF4-FFF2-40B4-BE49-F238E27FC236}">
              <a16:creationId xmlns:a16="http://schemas.microsoft.com/office/drawing/2014/main" id="{C4A0D085-DB69-40A6-AA1E-1B0ACD98D1B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a:extLst>
            <a:ext uri="{FF2B5EF4-FFF2-40B4-BE49-F238E27FC236}">
              <a16:creationId xmlns:a16="http://schemas.microsoft.com/office/drawing/2014/main" id="{72179561-6622-464F-BDBE-40C95F823E8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a:extLst>
            <a:ext uri="{FF2B5EF4-FFF2-40B4-BE49-F238E27FC236}">
              <a16:creationId xmlns:a16="http://schemas.microsoft.com/office/drawing/2014/main" id="{0CB7E625-6176-4FD7-94F6-22C79849064A}"/>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a:extLst>
            <a:ext uri="{FF2B5EF4-FFF2-40B4-BE49-F238E27FC236}">
              <a16:creationId xmlns:a16="http://schemas.microsoft.com/office/drawing/2014/main" id="{496327A2-E55C-42A9-9FB9-D08798C4C62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a:extLst>
            <a:ext uri="{FF2B5EF4-FFF2-40B4-BE49-F238E27FC236}">
              <a16:creationId xmlns:a16="http://schemas.microsoft.com/office/drawing/2014/main" id="{637B555E-D83F-4DB0-96AF-45D9D783F673}"/>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6BDFB48B-4940-47B6-A59A-F0DA005B7ED2}"/>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B0DB020A-00B1-4D65-AC1B-8A931BD1F3C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11430</xdr:rowOff>
    </xdr:from>
    <xdr:to>
      <xdr:col>85</xdr:col>
      <xdr:colOff>126364</xdr:colOff>
      <xdr:row>64</xdr:row>
      <xdr:rowOff>130628</xdr:rowOff>
    </xdr:to>
    <xdr:cxnSp macro="">
      <xdr:nvCxnSpPr>
        <xdr:cNvPr id="535" name="直線コネクタ 534">
          <a:extLst>
            <a:ext uri="{FF2B5EF4-FFF2-40B4-BE49-F238E27FC236}">
              <a16:creationId xmlns:a16="http://schemas.microsoft.com/office/drawing/2014/main" id="{6D2C1D31-3269-4A9C-AA02-BE2CAE03191A}"/>
            </a:ext>
          </a:extLst>
        </xdr:cNvPr>
        <xdr:cNvCxnSpPr/>
      </xdr:nvCxnSpPr>
      <xdr:spPr>
        <a:xfrm flipV="1">
          <a:off x="16318864" y="9612630"/>
          <a:ext cx="0" cy="1490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学校施設】&#10;有形固定資産減価償却率最小値テキスト">
          <a:extLst>
            <a:ext uri="{FF2B5EF4-FFF2-40B4-BE49-F238E27FC236}">
              <a16:creationId xmlns:a16="http://schemas.microsoft.com/office/drawing/2014/main" id="{E24652D0-37DF-48EE-94BB-23E3C58C306D}"/>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a:extLst>
            <a:ext uri="{FF2B5EF4-FFF2-40B4-BE49-F238E27FC236}">
              <a16:creationId xmlns:a16="http://schemas.microsoft.com/office/drawing/2014/main" id="{38F20629-4E9E-40D8-A506-CD8CB98DF7E9}"/>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129557</xdr:rowOff>
    </xdr:from>
    <xdr:ext cx="340478" cy="259045"/>
    <xdr:sp macro="" textlink="">
      <xdr:nvSpPr>
        <xdr:cNvPr id="538" name="【学校施設】&#10;有形固定資産減価償却率最大値テキスト">
          <a:extLst>
            <a:ext uri="{FF2B5EF4-FFF2-40B4-BE49-F238E27FC236}">
              <a16:creationId xmlns:a16="http://schemas.microsoft.com/office/drawing/2014/main" id="{0343258B-63CC-42AE-BBE2-F95467667E82}"/>
            </a:ext>
          </a:extLst>
        </xdr:cNvPr>
        <xdr:cNvSpPr txBox="1"/>
      </xdr:nvSpPr>
      <xdr:spPr>
        <a:xfrm>
          <a:off x="16357600" y="938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11430</xdr:rowOff>
    </xdr:from>
    <xdr:to>
      <xdr:col>86</xdr:col>
      <xdr:colOff>25400</xdr:colOff>
      <xdr:row>56</xdr:row>
      <xdr:rowOff>11430</xdr:rowOff>
    </xdr:to>
    <xdr:cxnSp macro="">
      <xdr:nvCxnSpPr>
        <xdr:cNvPr id="539" name="直線コネクタ 538">
          <a:extLst>
            <a:ext uri="{FF2B5EF4-FFF2-40B4-BE49-F238E27FC236}">
              <a16:creationId xmlns:a16="http://schemas.microsoft.com/office/drawing/2014/main" id="{229363A7-EFD2-4F76-B236-8CD0A15DBBCA}"/>
            </a:ext>
          </a:extLst>
        </xdr:cNvPr>
        <xdr:cNvCxnSpPr/>
      </xdr:nvCxnSpPr>
      <xdr:spPr>
        <a:xfrm>
          <a:off x="16230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74584</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1CDD2A26-9EBD-4F31-919D-5400F2A8F695}"/>
            </a:ext>
          </a:extLst>
        </xdr:cNvPr>
        <xdr:cNvSpPr txBox="1"/>
      </xdr:nvSpPr>
      <xdr:spPr>
        <a:xfrm>
          <a:off x="16357600" y="1036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96157</xdr:rowOff>
    </xdr:from>
    <xdr:to>
      <xdr:col>85</xdr:col>
      <xdr:colOff>177800</xdr:colOff>
      <xdr:row>61</xdr:row>
      <xdr:rowOff>26307</xdr:rowOff>
    </xdr:to>
    <xdr:sp macro="" textlink="">
      <xdr:nvSpPr>
        <xdr:cNvPr id="541" name="フローチャート: 判断 540">
          <a:extLst>
            <a:ext uri="{FF2B5EF4-FFF2-40B4-BE49-F238E27FC236}">
              <a16:creationId xmlns:a16="http://schemas.microsoft.com/office/drawing/2014/main" id="{A986F27C-BE84-4FF0-BF78-F190D65C0A25}"/>
            </a:ext>
          </a:extLst>
        </xdr:cNvPr>
        <xdr:cNvSpPr/>
      </xdr:nvSpPr>
      <xdr:spPr>
        <a:xfrm>
          <a:off x="162687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87993</xdr:rowOff>
    </xdr:from>
    <xdr:to>
      <xdr:col>81</xdr:col>
      <xdr:colOff>101600</xdr:colOff>
      <xdr:row>61</xdr:row>
      <xdr:rowOff>18143</xdr:rowOff>
    </xdr:to>
    <xdr:sp macro="" textlink="">
      <xdr:nvSpPr>
        <xdr:cNvPr id="542" name="フローチャート: 判断 541">
          <a:extLst>
            <a:ext uri="{FF2B5EF4-FFF2-40B4-BE49-F238E27FC236}">
              <a16:creationId xmlns:a16="http://schemas.microsoft.com/office/drawing/2014/main" id="{6DE4CB73-7103-4941-9915-E060E60FC83D}"/>
            </a:ext>
          </a:extLst>
        </xdr:cNvPr>
        <xdr:cNvSpPr/>
      </xdr:nvSpPr>
      <xdr:spPr>
        <a:xfrm>
          <a:off x="15430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78196</xdr:rowOff>
    </xdr:from>
    <xdr:to>
      <xdr:col>76</xdr:col>
      <xdr:colOff>165100</xdr:colOff>
      <xdr:row>61</xdr:row>
      <xdr:rowOff>8346</xdr:rowOff>
    </xdr:to>
    <xdr:sp macro="" textlink="">
      <xdr:nvSpPr>
        <xdr:cNvPr id="543" name="フローチャート: 判断 542">
          <a:extLst>
            <a:ext uri="{FF2B5EF4-FFF2-40B4-BE49-F238E27FC236}">
              <a16:creationId xmlns:a16="http://schemas.microsoft.com/office/drawing/2014/main" id="{397F9FA1-302E-4D5A-843E-23C551134C9C}"/>
            </a:ext>
          </a:extLst>
        </xdr:cNvPr>
        <xdr:cNvSpPr/>
      </xdr:nvSpPr>
      <xdr:spPr>
        <a:xfrm>
          <a:off x="14541500" y="1036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61867</xdr:rowOff>
    </xdr:from>
    <xdr:to>
      <xdr:col>72</xdr:col>
      <xdr:colOff>38100</xdr:colOff>
      <xdr:row>60</xdr:row>
      <xdr:rowOff>163467</xdr:rowOff>
    </xdr:to>
    <xdr:sp macro="" textlink="">
      <xdr:nvSpPr>
        <xdr:cNvPr id="544" name="フローチャート: 判断 543">
          <a:extLst>
            <a:ext uri="{FF2B5EF4-FFF2-40B4-BE49-F238E27FC236}">
              <a16:creationId xmlns:a16="http://schemas.microsoft.com/office/drawing/2014/main" id="{2DE6C916-AEBF-417D-AB77-6DB228D7AB78}"/>
            </a:ext>
          </a:extLst>
        </xdr:cNvPr>
        <xdr:cNvSpPr/>
      </xdr:nvSpPr>
      <xdr:spPr>
        <a:xfrm>
          <a:off x="13652500" y="1034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52070</xdr:rowOff>
    </xdr:from>
    <xdr:to>
      <xdr:col>67</xdr:col>
      <xdr:colOff>101600</xdr:colOff>
      <xdr:row>60</xdr:row>
      <xdr:rowOff>153670</xdr:rowOff>
    </xdr:to>
    <xdr:sp macro="" textlink="">
      <xdr:nvSpPr>
        <xdr:cNvPr id="545" name="フローチャート: 判断 544">
          <a:extLst>
            <a:ext uri="{FF2B5EF4-FFF2-40B4-BE49-F238E27FC236}">
              <a16:creationId xmlns:a16="http://schemas.microsoft.com/office/drawing/2014/main" id="{77DF9F9D-CB66-4FD0-AADD-6ADBC4B23144}"/>
            </a:ext>
          </a:extLst>
        </xdr:cNvPr>
        <xdr:cNvSpPr/>
      </xdr:nvSpPr>
      <xdr:spPr>
        <a:xfrm>
          <a:off x="12763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241E1BBE-C73F-4981-A395-0B03C1BD395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282B66E9-C93E-42C6-A3E3-670C14938C4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40472139-AB67-4789-8B19-F0121A78D67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19D586D-D4F0-497A-990B-64BDE794FC0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4649688A-352F-4510-9588-9A8B458990F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37374</xdr:rowOff>
    </xdr:from>
    <xdr:to>
      <xdr:col>85</xdr:col>
      <xdr:colOff>177800</xdr:colOff>
      <xdr:row>56</xdr:row>
      <xdr:rowOff>138974</xdr:rowOff>
    </xdr:to>
    <xdr:sp macro="" textlink="">
      <xdr:nvSpPr>
        <xdr:cNvPr id="551" name="楕円 550">
          <a:extLst>
            <a:ext uri="{FF2B5EF4-FFF2-40B4-BE49-F238E27FC236}">
              <a16:creationId xmlns:a16="http://schemas.microsoft.com/office/drawing/2014/main" id="{0680EB11-E1C3-4AFF-8AF8-49CF57B5A03C}"/>
            </a:ext>
          </a:extLst>
        </xdr:cNvPr>
        <xdr:cNvSpPr/>
      </xdr:nvSpPr>
      <xdr:spPr>
        <a:xfrm>
          <a:off x="16268700" y="96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123751</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5680A14D-8A3D-4603-AC00-8B8AE2BFB613}"/>
            </a:ext>
          </a:extLst>
        </xdr:cNvPr>
        <xdr:cNvSpPr txBox="1"/>
      </xdr:nvSpPr>
      <xdr:spPr>
        <a:xfrm>
          <a:off x="16357600" y="9553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169635</xdr:rowOff>
    </xdr:from>
    <xdr:to>
      <xdr:col>81</xdr:col>
      <xdr:colOff>101600</xdr:colOff>
      <xdr:row>56</xdr:row>
      <xdr:rowOff>99785</xdr:rowOff>
    </xdr:to>
    <xdr:sp macro="" textlink="">
      <xdr:nvSpPr>
        <xdr:cNvPr id="553" name="楕円 552">
          <a:extLst>
            <a:ext uri="{FF2B5EF4-FFF2-40B4-BE49-F238E27FC236}">
              <a16:creationId xmlns:a16="http://schemas.microsoft.com/office/drawing/2014/main" id="{CF599158-6E45-43C8-883E-D6309D31CC94}"/>
            </a:ext>
          </a:extLst>
        </xdr:cNvPr>
        <xdr:cNvSpPr/>
      </xdr:nvSpPr>
      <xdr:spPr>
        <a:xfrm>
          <a:off x="15430500" y="959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48985</xdr:rowOff>
    </xdr:from>
    <xdr:to>
      <xdr:col>85</xdr:col>
      <xdr:colOff>127000</xdr:colOff>
      <xdr:row>56</xdr:row>
      <xdr:rowOff>88174</xdr:rowOff>
    </xdr:to>
    <xdr:cxnSp macro="">
      <xdr:nvCxnSpPr>
        <xdr:cNvPr id="554" name="直線コネクタ 553">
          <a:extLst>
            <a:ext uri="{FF2B5EF4-FFF2-40B4-BE49-F238E27FC236}">
              <a16:creationId xmlns:a16="http://schemas.microsoft.com/office/drawing/2014/main" id="{C45628EC-E023-4D7E-A132-6DCC9AB65A3D}"/>
            </a:ext>
          </a:extLst>
        </xdr:cNvPr>
        <xdr:cNvCxnSpPr/>
      </xdr:nvCxnSpPr>
      <xdr:spPr>
        <a:xfrm>
          <a:off x="15481300" y="9650185"/>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135346</xdr:rowOff>
    </xdr:from>
    <xdr:to>
      <xdr:col>76</xdr:col>
      <xdr:colOff>165100</xdr:colOff>
      <xdr:row>56</xdr:row>
      <xdr:rowOff>65496</xdr:rowOff>
    </xdr:to>
    <xdr:sp macro="" textlink="">
      <xdr:nvSpPr>
        <xdr:cNvPr id="555" name="楕円 554">
          <a:extLst>
            <a:ext uri="{FF2B5EF4-FFF2-40B4-BE49-F238E27FC236}">
              <a16:creationId xmlns:a16="http://schemas.microsoft.com/office/drawing/2014/main" id="{2C009330-83B1-49DF-B2E6-059DB551D595}"/>
            </a:ext>
          </a:extLst>
        </xdr:cNvPr>
        <xdr:cNvSpPr/>
      </xdr:nvSpPr>
      <xdr:spPr>
        <a:xfrm>
          <a:off x="14541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14696</xdr:rowOff>
    </xdr:from>
    <xdr:to>
      <xdr:col>81</xdr:col>
      <xdr:colOff>50800</xdr:colOff>
      <xdr:row>56</xdr:row>
      <xdr:rowOff>48985</xdr:rowOff>
    </xdr:to>
    <xdr:cxnSp macro="">
      <xdr:nvCxnSpPr>
        <xdr:cNvPr id="556" name="直線コネクタ 555">
          <a:extLst>
            <a:ext uri="{FF2B5EF4-FFF2-40B4-BE49-F238E27FC236}">
              <a16:creationId xmlns:a16="http://schemas.microsoft.com/office/drawing/2014/main" id="{E776FACE-33DE-4A89-AE68-9E6C92F0B74F}"/>
            </a:ext>
          </a:extLst>
        </xdr:cNvPr>
        <xdr:cNvCxnSpPr/>
      </xdr:nvCxnSpPr>
      <xdr:spPr>
        <a:xfrm>
          <a:off x="14592300" y="961589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99423</xdr:rowOff>
    </xdr:from>
    <xdr:to>
      <xdr:col>72</xdr:col>
      <xdr:colOff>38100</xdr:colOff>
      <xdr:row>56</xdr:row>
      <xdr:rowOff>29573</xdr:rowOff>
    </xdr:to>
    <xdr:sp macro="" textlink="">
      <xdr:nvSpPr>
        <xdr:cNvPr id="557" name="楕円 556">
          <a:extLst>
            <a:ext uri="{FF2B5EF4-FFF2-40B4-BE49-F238E27FC236}">
              <a16:creationId xmlns:a16="http://schemas.microsoft.com/office/drawing/2014/main" id="{E0AC6A10-799F-4208-AE4D-C4CEECFA25A6}"/>
            </a:ext>
          </a:extLst>
        </xdr:cNvPr>
        <xdr:cNvSpPr/>
      </xdr:nvSpPr>
      <xdr:spPr>
        <a:xfrm>
          <a:off x="13652500" y="952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150223</xdr:rowOff>
    </xdr:from>
    <xdr:to>
      <xdr:col>76</xdr:col>
      <xdr:colOff>114300</xdr:colOff>
      <xdr:row>56</xdr:row>
      <xdr:rowOff>14696</xdr:rowOff>
    </xdr:to>
    <xdr:cxnSp macro="">
      <xdr:nvCxnSpPr>
        <xdr:cNvPr id="558" name="直線コネクタ 557">
          <a:extLst>
            <a:ext uri="{FF2B5EF4-FFF2-40B4-BE49-F238E27FC236}">
              <a16:creationId xmlns:a16="http://schemas.microsoft.com/office/drawing/2014/main" id="{AAA29678-9DE0-42D8-A333-12646F974A67}"/>
            </a:ext>
          </a:extLst>
        </xdr:cNvPr>
        <xdr:cNvCxnSpPr/>
      </xdr:nvCxnSpPr>
      <xdr:spPr>
        <a:xfrm>
          <a:off x="13703300" y="957997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25944</xdr:rowOff>
    </xdr:from>
    <xdr:to>
      <xdr:col>67</xdr:col>
      <xdr:colOff>101600</xdr:colOff>
      <xdr:row>55</xdr:row>
      <xdr:rowOff>127544</xdr:rowOff>
    </xdr:to>
    <xdr:sp macro="" textlink="">
      <xdr:nvSpPr>
        <xdr:cNvPr id="559" name="楕円 558">
          <a:extLst>
            <a:ext uri="{FF2B5EF4-FFF2-40B4-BE49-F238E27FC236}">
              <a16:creationId xmlns:a16="http://schemas.microsoft.com/office/drawing/2014/main" id="{33DA5A4A-B4CF-428B-B236-5EE9CA8D1195}"/>
            </a:ext>
          </a:extLst>
        </xdr:cNvPr>
        <xdr:cNvSpPr/>
      </xdr:nvSpPr>
      <xdr:spPr>
        <a:xfrm>
          <a:off x="12763500" y="945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76744</xdr:rowOff>
    </xdr:from>
    <xdr:to>
      <xdr:col>71</xdr:col>
      <xdr:colOff>177800</xdr:colOff>
      <xdr:row>55</xdr:row>
      <xdr:rowOff>150223</xdr:rowOff>
    </xdr:to>
    <xdr:cxnSp macro="">
      <xdr:nvCxnSpPr>
        <xdr:cNvPr id="560" name="直線コネクタ 559">
          <a:extLst>
            <a:ext uri="{FF2B5EF4-FFF2-40B4-BE49-F238E27FC236}">
              <a16:creationId xmlns:a16="http://schemas.microsoft.com/office/drawing/2014/main" id="{E8E16CAD-88B2-4B40-9F64-4DCAAB998FB4}"/>
            </a:ext>
          </a:extLst>
        </xdr:cNvPr>
        <xdr:cNvCxnSpPr/>
      </xdr:nvCxnSpPr>
      <xdr:spPr>
        <a:xfrm>
          <a:off x="12814300" y="9506494"/>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9270</xdr:rowOff>
    </xdr:from>
    <xdr:ext cx="405111" cy="259045"/>
    <xdr:sp macro="" textlink="">
      <xdr:nvSpPr>
        <xdr:cNvPr id="561" name="n_1aveValue【学校施設】&#10;有形固定資産減価償却率">
          <a:extLst>
            <a:ext uri="{FF2B5EF4-FFF2-40B4-BE49-F238E27FC236}">
              <a16:creationId xmlns:a16="http://schemas.microsoft.com/office/drawing/2014/main" id="{95F9D8DD-7907-4138-BDD9-3C733BAF4336}"/>
            </a:ext>
          </a:extLst>
        </xdr:cNvPr>
        <xdr:cNvSpPr txBox="1"/>
      </xdr:nvSpPr>
      <xdr:spPr>
        <a:xfrm>
          <a:off x="152660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170923</xdr:rowOff>
    </xdr:from>
    <xdr:ext cx="405111" cy="259045"/>
    <xdr:sp macro="" textlink="">
      <xdr:nvSpPr>
        <xdr:cNvPr id="562" name="n_2aveValue【学校施設】&#10;有形固定資産減価償却率">
          <a:extLst>
            <a:ext uri="{FF2B5EF4-FFF2-40B4-BE49-F238E27FC236}">
              <a16:creationId xmlns:a16="http://schemas.microsoft.com/office/drawing/2014/main" id="{03FE9FB9-4BB9-49B5-B723-7E042389EF4B}"/>
            </a:ext>
          </a:extLst>
        </xdr:cNvPr>
        <xdr:cNvSpPr txBox="1"/>
      </xdr:nvSpPr>
      <xdr:spPr>
        <a:xfrm>
          <a:off x="14389744" y="1045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154594</xdr:rowOff>
    </xdr:from>
    <xdr:ext cx="405111" cy="259045"/>
    <xdr:sp macro="" textlink="">
      <xdr:nvSpPr>
        <xdr:cNvPr id="563" name="n_3aveValue【学校施設】&#10;有形固定資産減価償却率">
          <a:extLst>
            <a:ext uri="{FF2B5EF4-FFF2-40B4-BE49-F238E27FC236}">
              <a16:creationId xmlns:a16="http://schemas.microsoft.com/office/drawing/2014/main" id="{6166A326-EEE4-4254-81F1-FE3496278EEC}"/>
            </a:ext>
          </a:extLst>
        </xdr:cNvPr>
        <xdr:cNvSpPr txBox="1"/>
      </xdr:nvSpPr>
      <xdr:spPr>
        <a:xfrm>
          <a:off x="13500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144797</xdr:rowOff>
    </xdr:from>
    <xdr:ext cx="405111" cy="259045"/>
    <xdr:sp macro="" textlink="">
      <xdr:nvSpPr>
        <xdr:cNvPr id="564" name="n_4aveValue【学校施設】&#10;有形固定資産減価償却率">
          <a:extLst>
            <a:ext uri="{FF2B5EF4-FFF2-40B4-BE49-F238E27FC236}">
              <a16:creationId xmlns:a16="http://schemas.microsoft.com/office/drawing/2014/main" id="{0C90ACDF-7F5C-426E-A163-30A4E6A614EC}"/>
            </a:ext>
          </a:extLst>
        </xdr:cNvPr>
        <xdr:cNvSpPr txBox="1"/>
      </xdr:nvSpPr>
      <xdr:spPr>
        <a:xfrm>
          <a:off x="126117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116312</xdr:rowOff>
    </xdr:from>
    <xdr:ext cx="405111" cy="259045"/>
    <xdr:sp macro="" textlink="">
      <xdr:nvSpPr>
        <xdr:cNvPr id="565" name="n_1mainValue【学校施設】&#10;有形固定資産減価償却率">
          <a:extLst>
            <a:ext uri="{FF2B5EF4-FFF2-40B4-BE49-F238E27FC236}">
              <a16:creationId xmlns:a16="http://schemas.microsoft.com/office/drawing/2014/main" id="{B41D2A57-FC45-4396-9CC7-85386DCDAECE}"/>
            </a:ext>
          </a:extLst>
        </xdr:cNvPr>
        <xdr:cNvSpPr txBox="1"/>
      </xdr:nvSpPr>
      <xdr:spPr>
        <a:xfrm>
          <a:off x="15266044" y="937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82023</xdr:rowOff>
    </xdr:from>
    <xdr:ext cx="340478" cy="259045"/>
    <xdr:sp macro="" textlink="">
      <xdr:nvSpPr>
        <xdr:cNvPr id="566" name="n_2mainValue【学校施設】&#10;有形固定資産減価償却率">
          <a:extLst>
            <a:ext uri="{FF2B5EF4-FFF2-40B4-BE49-F238E27FC236}">
              <a16:creationId xmlns:a16="http://schemas.microsoft.com/office/drawing/2014/main" id="{21EA0E8A-5A89-4220-B7FD-2EF4DED89EBC}"/>
            </a:ext>
          </a:extLst>
        </xdr:cNvPr>
        <xdr:cNvSpPr txBox="1"/>
      </xdr:nvSpPr>
      <xdr:spPr>
        <a:xfrm>
          <a:off x="14422061" y="934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46100</xdr:rowOff>
    </xdr:from>
    <xdr:ext cx="340478" cy="259045"/>
    <xdr:sp macro="" textlink="">
      <xdr:nvSpPr>
        <xdr:cNvPr id="567" name="n_3mainValue【学校施設】&#10;有形固定資産減価償却率">
          <a:extLst>
            <a:ext uri="{FF2B5EF4-FFF2-40B4-BE49-F238E27FC236}">
              <a16:creationId xmlns:a16="http://schemas.microsoft.com/office/drawing/2014/main" id="{DDDA9427-369A-4BCA-BEEF-B71174C31F94}"/>
            </a:ext>
          </a:extLst>
        </xdr:cNvPr>
        <xdr:cNvSpPr txBox="1"/>
      </xdr:nvSpPr>
      <xdr:spPr>
        <a:xfrm>
          <a:off x="13533061" y="9304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144071</xdr:rowOff>
    </xdr:from>
    <xdr:ext cx="340478" cy="259045"/>
    <xdr:sp macro="" textlink="">
      <xdr:nvSpPr>
        <xdr:cNvPr id="568" name="n_4mainValue【学校施設】&#10;有形固定資産減価償却率">
          <a:extLst>
            <a:ext uri="{FF2B5EF4-FFF2-40B4-BE49-F238E27FC236}">
              <a16:creationId xmlns:a16="http://schemas.microsoft.com/office/drawing/2014/main" id="{93916B98-E0E8-47EA-ACC8-306E5DCF9BE4}"/>
            </a:ext>
          </a:extLst>
        </xdr:cNvPr>
        <xdr:cNvSpPr txBox="1"/>
      </xdr:nvSpPr>
      <xdr:spPr>
        <a:xfrm>
          <a:off x="12644061" y="9230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0E9EE79E-C538-44FD-AA53-EED4E085491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5F636E7D-15B3-45C4-A355-3786F2A5A9E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405F6F40-9B46-41FA-824B-DD124BF44EFE}"/>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6D32CF24-0F34-4887-8884-B0658703932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00571FCA-433C-460F-B1DA-C90A8C95731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30997768-5268-42D1-8206-2E51F321FE3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C564DD8D-898C-44AC-98C0-E0352EBCC32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0E3B93A8-282D-4E16-8D2A-3A566327D41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DA97DDD3-4B42-4181-8751-8F375B132ED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7CC518E1-59BD-4ABE-A289-B47FA0BFF9E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a:extLst>
            <a:ext uri="{FF2B5EF4-FFF2-40B4-BE49-F238E27FC236}">
              <a16:creationId xmlns:a16="http://schemas.microsoft.com/office/drawing/2014/main" id="{A361688A-C80E-4761-8C18-BA22360F3D1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a:extLst>
            <a:ext uri="{FF2B5EF4-FFF2-40B4-BE49-F238E27FC236}">
              <a16:creationId xmlns:a16="http://schemas.microsoft.com/office/drawing/2014/main" id="{337759AC-3E04-4CB3-BA1C-3970B546224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a:extLst>
            <a:ext uri="{FF2B5EF4-FFF2-40B4-BE49-F238E27FC236}">
              <a16:creationId xmlns:a16="http://schemas.microsoft.com/office/drawing/2014/main" id="{942568FE-11B6-4561-A95B-11B680F80CD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82" name="テキスト ボックス 581">
          <a:extLst>
            <a:ext uri="{FF2B5EF4-FFF2-40B4-BE49-F238E27FC236}">
              <a16:creationId xmlns:a16="http://schemas.microsoft.com/office/drawing/2014/main" id="{0E41F2AC-DA43-444F-8D50-807E2C10C6C5}"/>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a:extLst>
            <a:ext uri="{FF2B5EF4-FFF2-40B4-BE49-F238E27FC236}">
              <a16:creationId xmlns:a16="http://schemas.microsoft.com/office/drawing/2014/main" id="{654EB60F-87C0-400E-9F45-5A5F855255E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84" name="テキスト ボックス 583">
          <a:extLst>
            <a:ext uri="{FF2B5EF4-FFF2-40B4-BE49-F238E27FC236}">
              <a16:creationId xmlns:a16="http://schemas.microsoft.com/office/drawing/2014/main" id="{E11127AC-CFA4-4435-8DB3-DBCF4CEDF23A}"/>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a:extLst>
            <a:ext uri="{FF2B5EF4-FFF2-40B4-BE49-F238E27FC236}">
              <a16:creationId xmlns:a16="http://schemas.microsoft.com/office/drawing/2014/main" id="{24DB8413-6EE5-42DB-B56C-779571FDF247}"/>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86" name="テキスト ボックス 585">
          <a:extLst>
            <a:ext uri="{FF2B5EF4-FFF2-40B4-BE49-F238E27FC236}">
              <a16:creationId xmlns:a16="http://schemas.microsoft.com/office/drawing/2014/main" id="{15A945D6-E905-4E74-8331-8DAB38A0452D}"/>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a:extLst>
            <a:ext uri="{FF2B5EF4-FFF2-40B4-BE49-F238E27FC236}">
              <a16:creationId xmlns:a16="http://schemas.microsoft.com/office/drawing/2014/main" id="{4EDB3CD2-A13A-44EF-BF5C-B74ED0C2B97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88" name="テキスト ボックス 587">
          <a:extLst>
            <a:ext uri="{FF2B5EF4-FFF2-40B4-BE49-F238E27FC236}">
              <a16:creationId xmlns:a16="http://schemas.microsoft.com/office/drawing/2014/main" id="{F7379B90-ECC1-48BE-ACC3-E930C52B21DE}"/>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a:extLst>
            <a:ext uri="{FF2B5EF4-FFF2-40B4-BE49-F238E27FC236}">
              <a16:creationId xmlns:a16="http://schemas.microsoft.com/office/drawing/2014/main" id="{0771737C-6F95-433C-88F6-56BD42735DC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a:extLst>
            <a:ext uri="{FF2B5EF4-FFF2-40B4-BE49-F238E27FC236}">
              <a16:creationId xmlns:a16="http://schemas.microsoft.com/office/drawing/2014/main" id="{B6924D8E-590A-48D7-846E-03DF7788C8E6}"/>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ED19CDCC-6E91-493E-9E09-85EB8A8885AB}"/>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DE413215-D6AB-4B08-B168-1961A4625331}"/>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3A53CC0A-0F89-4340-8A1F-06DAFFB9BAD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5388</xdr:rowOff>
    </xdr:from>
    <xdr:to>
      <xdr:col>116</xdr:col>
      <xdr:colOff>62864</xdr:colOff>
      <xdr:row>64</xdr:row>
      <xdr:rowOff>100715</xdr:rowOff>
    </xdr:to>
    <xdr:cxnSp macro="">
      <xdr:nvCxnSpPr>
        <xdr:cNvPr id="594" name="直線コネクタ 593">
          <a:extLst>
            <a:ext uri="{FF2B5EF4-FFF2-40B4-BE49-F238E27FC236}">
              <a16:creationId xmlns:a16="http://schemas.microsoft.com/office/drawing/2014/main" id="{9D09B6E8-9089-4C51-95B7-9734B55114CF}"/>
            </a:ext>
          </a:extLst>
        </xdr:cNvPr>
        <xdr:cNvCxnSpPr/>
      </xdr:nvCxnSpPr>
      <xdr:spPr>
        <a:xfrm flipV="1">
          <a:off x="22160864" y="9606588"/>
          <a:ext cx="0" cy="1466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104542</xdr:rowOff>
    </xdr:from>
    <xdr:ext cx="469744" cy="259045"/>
    <xdr:sp macro="" textlink="">
      <xdr:nvSpPr>
        <xdr:cNvPr id="595" name="【学校施設】&#10;一人当たり面積最小値テキスト">
          <a:extLst>
            <a:ext uri="{FF2B5EF4-FFF2-40B4-BE49-F238E27FC236}">
              <a16:creationId xmlns:a16="http://schemas.microsoft.com/office/drawing/2014/main" id="{CE1A4A1A-7015-48CF-8FC0-67A7892E1B97}"/>
            </a:ext>
          </a:extLst>
        </xdr:cNvPr>
        <xdr:cNvSpPr txBox="1"/>
      </xdr:nvSpPr>
      <xdr:spPr>
        <a:xfrm>
          <a:off x="22199600" y="1107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100715</xdr:rowOff>
    </xdr:from>
    <xdr:to>
      <xdr:col>116</xdr:col>
      <xdr:colOff>152400</xdr:colOff>
      <xdr:row>64</xdr:row>
      <xdr:rowOff>100715</xdr:rowOff>
    </xdr:to>
    <xdr:cxnSp macro="">
      <xdr:nvCxnSpPr>
        <xdr:cNvPr id="596" name="直線コネクタ 595">
          <a:extLst>
            <a:ext uri="{FF2B5EF4-FFF2-40B4-BE49-F238E27FC236}">
              <a16:creationId xmlns:a16="http://schemas.microsoft.com/office/drawing/2014/main" id="{60C4A3A8-6CF8-4708-B221-DB144C4600E7}"/>
            </a:ext>
          </a:extLst>
        </xdr:cNvPr>
        <xdr:cNvCxnSpPr/>
      </xdr:nvCxnSpPr>
      <xdr:spPr>
        <a:xfrm>
          <a:off x="22072600" y="110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123515</xdr:rowOff>
    </xdr:from>
    <xdr:ext cx="534377" cy="259045"/>
    <xdr:sp macro="" textlink="">
      <xdr:nvSpPr>
        <xdr:cNvPr id="597" name="【学校施設】&#10;一人当たり面積最大値テキスト">
          <a:extLst>
            <a:ext uri="{FF2B5EF4-FFF2-40B4-BE49-F238E27FC236}">
              <a16:creationId xmlns:a16="http://schemas.microsoft.com/office/drawing/2014/main" id="{FA782340-E31B-42A6-AA1B-7921230B2E33}"/>
            </a:ext>
          </a:extLst>
        </xdr:cNvPr>
        <xdr:cNvSpPr txBox="1"/>
      </xdr:nvSpPr>
      <xdr:spPr>
        <a:xfrm>
          <a:off x="22199600" y="9381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5388</xdr:rowOff>
    </xdr:from>
    <xdr:to>
      <xdr:col>116</xdr:col>
      <xdr:colOff>152400</xdr:colOff>
      <xdr:row>56</xdr:row>
      <xdr:rowOff>5388</xdr:rowOff>
    </xdr:to>
    <xdr:cxnSp macro="">
      <xdr:nvCxnSpPr>
        <xdr:cNvPr id="598" name="直線コネクタ 597">
          <a:extLst>
            <a:ext uri="{FF2B5EF4-FFF2-40B4-BE49-F238E27FC236}">
              <a16:creationId xmlns:a16="http://schemas.microsoft.com/office/drawing/2014/main" id="{69473443-04AB-459A-BBD9-5F614ADAD5A9}"/>
            </a:ext>
          </a:extLst>
        </xdr:cNvPr>
        <xdr:cNvCxnSpPr/>
      </xdr:nvCxnSpPr>
      <xdr:spPr>
        <a:xfrm>
          <a:off x="22072600" y="960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128374</xdr:rowOff>
    </xdr:from>
    <xdr:ext cx="469744" cy="259045"/>
    <xdr:sp macro="" textlink="">
      <xdr:nvSpPr>
        <xdr:cNvPr id="599" name="【学校施設】&#10;一人当たり面積平均値テキスト">
          <a:extLst>
            <a:ext uri="{FF2B5EF4-FFF2-40B4-BE49-F238E27FC236}">
              <a16:creationId xmlns:a16="http://schemas.microsoft.com/office/drawing/2014/main" id="{84F71C4B-B880-4230-9B15-3EF7522BE12C}"/>
            </a:ext>
          </a:extLst>
        </xdr:cNvPr>
        <xdr:cNvSpPr txBox="1"/>
      </xdr:nvSpPr>
      <xdr:spPr>
        <a:xfrm>
          <a:off x="22199600" y="10758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105497</xdr:rowOff>
    </xdr:from>
    <xdr:to>
      <xdr:col>116</xdr:col>
      <xdr:colOff>114300</xdr:colOff>
      <xdr:row>64</xdr:row>
      <xdr:rowOff>35647</xdr:rowOff>
    </xdr:to>
    <xdr:sp macro="" textlink="">
      <xdr:nvSpPr>
        <xdr:cNvPr id="600" name="フローチャート: 判断 599">
          <a:extLst>
            <a:ext uri="{FF2B5EF4-FFF2-40B4-BE49-F238E27FC236}">
              <a16:creationId xmlns:a16="http://schemas.microsoft.com/office/drawing/2014/main" id="{2A910F1D-0788-4F5B-918B-DDB1DC90E59B}"/>
            </a:ext>
          </a:extLst>
        </xdr:cNvPr>
        <xdr:cNvSpPr/>
      </xdr:nvSpPr>
      <xdr:spPr>
        <a:xfrm>
          <a:off x="22110700" y="1090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111702</xdr:rowOff>
    </xdr:from>
    <xdr:to>
      <xdr:col>112</xdr:col>
      <xdr:colOff>38100</xdr:colOff>
      <xdr:row>64</xdr:row>
      <xdr:rowOff>41852</xdr:rowOff>
    </xdr:to>
    <xdr:sp macro="" textlink="">
      <xdr:nvSpPr>
        <xdr:cNvPr id="601" name="フローチャート: 判断 600">
          <a:extLst>
            <a:ext uri="{FF2B5EF4-FFF2-40B4-BE49-F238E27FC236}">
              <a16:creationId xmlns:a16="http://schemas.microsoft.com/office/drawing/2014/main" id="{8D90E377-4829-42EA-9293-4E8A2166374D}"/>
            </a:ext>
          </a:extLst>
        </xdr:cNvPr>
        <xdr:cNvSpPr/>
      </xdr:nvSpPr>
      <xdr:spPr>
        <a:xfrm>
          <a:off x="21272500" y="10913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107751</xdr:rowOff>
    </xdr:from>
    <xdr:to>
      <xdr:col>107</xdr:col>
      <xdr:colOff>101600</xdr:colOff>
      <xdr:row>64</xdr:row>
      <xdr:rowOff>37901</xdr:rowOff>
    </xdr:to>
    <xdr:sp macro="" textlink="">
      <xdr:nvSpPr>
        <xdr:cNvPr id="602" name="フローチャート: 判断 601">
          <a:extLst>
            <a:ext uri="{FF2B5EF4-FFF2-40B4-BE49-F238E27FC236}">
              <a16:creationId xmlns:a16="http://schemas.microsoft.com/office/drawing/2014/main" id="{0906D82A-7848-496C-BB41-BFA09C1962CB}"/>
            </a:ext>
          </a:extLst>
        </xdr:cNvPr>
        <xdr:cNvSpPr/>
      </xdr:nvSpPr>
      <xdr:spPr>
        <a:xfrm>
          <a:off x="20383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112780</xdr:rowOff>
    </xdr:from>
    <xdr:to>
      <xdr:col>102</xdr:col>
      <xdr:colOff>165100</xdr:colOff>
      <xdr:row>64</xdr:row>
      <xdr:rowOff>42930</xdr:rowOff>
    </xdr:to>
    <xdr:sp macro="" textlink="">
      <xdr:nvSpPr>
        <xdr:cNvPr id="603" name="フローチャート: 判断 602">
          <a:extLst>
            <a:ext uri="{FF2B5EF4-FFF2-40B4-BE49-F238E27FC236}">
              <a16:creationId xmlns:a16="http://schemas.microsoft.com/office/drawing/2014/main" id="{4888427F-4B17-439B-9A91-ED2154D570DA}"/>
            </a:ext>
          </a:extLst>
        </xdr:cNvPr>
        <xdr:cNvSpPr/>
      </xdr:nvSpPr>
      <xdr:spPr>
        <a:xfrm>
          <a:off x="19494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128161</xdr:rowOff>
    </xdr:from>
    <xdr:to>
      <xdr:col>98</xdr:col>
      <xdr:colOff>38100</xdr:colOff>
      <xdr:row>64</xdr:row>
      <xdr:rowOff>58311</xdr:rowOff>
    </xdr:to>
    <xdr:sp macro="" textlink="">
      <xdr:nvSpPr>
        <xdr:cNvPr id="604" name="フローチャート: 判断 603">
          <a:extLst>
            <a:ext uri="{FF2B5EF4-FFF2-40B4-BE49-F238E27FC236}">
              <a16:creationId xmlns:a16="http://schemas.microsoft.com/office/drawing/2014/main" id="{57F257E6-3F58-4F8D-A0DB-1D7C79790322}"/>
            </a:ext>
          </a:extLst>
        </xdr:cNvPr>
        <xdr:cNvSpPr/>
      </xdr:nvSpPr>
      <xdr:spPr>
        <a:xfrm>
          <a:off x="18605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BE70DDE-9925-40FB-98E7-FC4CECA3AE9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6EBF8072-2C35-4372-849C-283352598F5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2C394A90-4AFB-47A3-A016-F0D69B0BD3A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78B143F-E0AC-47C0-BC6A-FC1A74DAB0E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3EAF04F5-564A-4D52-8B6D-57466C2E73C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155266</xdr:rowOff>
    </xdr:from>
    <xdr:to>
      <xdr:col>116</xdr:col>
      <xdr:colOff>114300</xdr:colOff>
      <xdr:row>64</xdr:row>
      <xdr:rowOff>85416</xdr:rowOff>
    </xdr:to>
    <xdr:sp macro="" textlink="">
      <xdr:nvSpPr>
        <xdr:cNvPr id="610" name="楕円 609">
          <a:extLst>
            <a:ext uri="{FF2B5EF4-FFF2-40B4-BE49-F238E27FC236}">
              <a16:creationId xmlns:a16="http://schemas.microsoft.com/office/drawing/2014/main" id="{97AF6916-6F89-49D8-B8F1-41A17B4FD857}"/>
            </a:ext>
          </a:extLst>
        </xdr:cNvPr>
        <xdr:cNvSpPr/>
      </xdr:nvSpPr>
      <xdr:spPr>
        <a:xfrm>
          <a:off x="22110700" y="109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83924</xdr:rowOff>
    </xdr:from>
    <xdr:ext cx="469744" cy="259045"/>
    <xdr:sp macro="" textlink="">
      <xdr:nvSpPr>
        <xdr:cNvPr id="611" name="【学校施設】&#10;一人当たり面積該当値テキスト">
          <a:extLst>
            <a:ext uri="{FF2B5EF4-FFF2-40B4-BE49-F238E27FC236}">
              <a16:creationId xmlns:a16="http://schemas.microsoft.com/office/drawing/2014/main" id="{C74BB81D-5493-483C-A247-7FD3953EB626}"/>
            </a:ext>
          </a:extLst>
        </xdr:cNvPr>
        <xdr:cNvSpPr txBox="1"/>
      </xdr:nvSpPr>
      <xdr:spPr>
        <a:xfrm>
          <a:off x="22199600" y="1088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155789</xdr:rowOff>
    </xdr:from>
    <xdr:to>
      <xdr:col>112</xdr:col>
      <xdr:colOff>38100</xdr:colOff>
      <xdr:row>64</xdr:row>
      <xdr:rowOff>85939</xdr:rowOff>
    </xdr:to>
    <xdr:sp macro="" textlink="">
      <xdr:nvSpPr>
        <xdr:cNvPr id="612" name="楕円 611">
          <a:extLst>
            <a:ext uri="{FF2B5EF4-FFF2-40B4-BE49-F238E27FC236}">
              <a16:creationId xmlns:a16="http://schemas.microsoft.com/office/drawing/2014/main" id="{F053658D-8678-437E-B6DA-EF0F549150F6}"/>
            </a:ext>
          </a:extLst>
        </xdr:cNvPr>
        <xdr:cNvSpPr/>
      </xdr:nvSpPr>
      <xdr:spPr>
        <a:xfrm>
          <a:off x="21272500" y="109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34616</xdr:rowOff>
    </xdr:from>
    <xdr:to>
      <xdr:col>116</xdr:col>
      <xdr:colOff>63500</xdr:colOff>
      <xdr:row>64</xdr:row>
      <xdr:rowOff>35139</xdr:rowOff>
    </xdr:to>
    <xdr:cxnSp macro="">
      <xdr:nvCxnSpPr>
        <xdr:cNvPr id="613" name="直線コネクタ 612">
          <a:extLst>
            <a:ext uri="{FF2B5EF4-FFF2-40B4-BE49-F238E27FC236}">
              <a16:creationId xmlns:a16="http://schemas.microsoft.com/office/drawing/2014/main" id="{DBB2E940-7CFF-4127-A7CE-FFB4BAEFC404}"/>
            </a:ext>
          </a:extLst>
        </xdr:cNvPr>
        <xdr:cNvCxnSpPr/>
      </xdr:nvCxnSpPr>
      <xdr:spPr>
        <a:xfrm flipV="1">
          <a:off x="21323300" y="11007416"/>
          <a:ext cx="8382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156508</xdr:rowOff>
    </xdr:from>
    <xdr:to>
      <xdr:col>107</xdr:col>
      <xdr:colOff>101600</xdr:colOff>
      <xdr:row>64</xdr:row>
      <xdr:rowOff>86658</xdr:rowOff>
    </xdr:to>
    <xdr:sp macro="" textlink="">
      <xdr:nvSpPr>
        <xdr:cNvPr id="614" name="楕円 613">
          <a:extLst>
            <a:ext uri="{FF2B5EF4-FFF2-40B4-BE49-F238E27FC236}">
              <a16:creationId xmlns:a16="http://schemas.microsoft.com/office/drawing/2014/main" id="{926F8D9D-9CF3-42C4-8422-026237E11B6D}"/>
            </a:ext>
          </a:extLst>
        </xdr:cNvPr>
        <xdr:cNvSpPr/>
      </xdr:nvSpPr>
      <xdr:spPr>
        <a:xfrm>
          <a:off x="20383500" y="1095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35139</xdr:rowOff>
    </xdr:from>
    <xdr:to>
      <xdr:col>111</xdr:col>
      <xdr:colOff>177800</xdr:colOff>
      <xdr:row>64</xdr:row>
      <xdr:rowOff>35858</xdr:rowOff>
    </xdr:to>
    <xdr:cxnSp macro="">
      <xdr:nvCxnSpPr>
        <xdr:cNvPr id="615" name="直線コネクタ 614">
          <a:extLst>
            <a:ext uri="{FF2B5EF4-FFF2-40B4-BE49-F238E27FC236}">
              <a16:creationId xmlns:a16="http://schemas.microsoft.com/office/drawing/2014/main" id="{9C346DFD-FCCA-4B48-95CB-F1B7B4AA9E40}"/>
            </a:ext>
          </a:extLst>
        </xdr:cNvPr>
        <xdr:cNvCxnSpPr/>
      </xdr:nvCxnSpPr>
      <xdr:spPr>
        <a:xfrm flipV="1">
          <a:off x="20434300" y="11007939"/>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156540</xdr:rowOff>
    </xdr:from>
    <xdr:to>
      <xdr:col>102</xdr:col>
      <xdr:colOff>165100</xdr:colOff>
      <xdr:row>64</xdr:row>
      <xdr:rowOff>86690</xdr:rowOff>
    </xdr:to>
    <xdr:sp macro="" textlink="">
      <xdr:nvSpPr>
        <xdr:cNvPr id="616" name="楕円 615">
          <a:extLst>
            <a:ext uri="{FF2B5EF4-FFF2-40B4-BE49-F238E27FC236}">
              <a16:creationId xmlns:a16="http://schemas.microsoft.com/office/drawing/2014/main" id="{5C3457EB-761B-431F-9C0F-F8F675FD78BA}"/>
            </a:ext>
          </a:extLst>
        </xdr:cNvPr>
        <xdr:cNvSpPr/>
      </xdr:nvSpPr>
      <xdr:spPr>
        <a:xfrm>
          <a:off x="19494500" y="109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35858</xdr:rowOff>
    </xdr:from>
    <xdr:to>
      <xdr:col>107</xdr:col>
      <xdr:colOff>50800</xdr:colOff>
      <xdr:row>64</xdr:row>
      <xdr:rowOff>35890</xdr:rowOff>
    </xdr:to>
    <xdr:cxnSp macro="">
      <xdr:nvCxnSpPr>
        <xdr:cNvPr id="617" name="直線コネクタ 616">
          <a:extLst>
            <a:ext uri="{FF2B5EF4-FFF2-40B4-BE49-F238E27FC236}">
              <a16:creationId xmlns:a16="http://schemas.microsoft.com/office/drawing/2014/main" id="{687E615B-1765-4793-A44D-90AB26376BF2}"/>
            </a:ext>
          </a:extLst>
        </xdr:cNvPr>
        <xdr:cNvCxnSpPr/>
      </xdr:nvCxnSpPr>
      <xdr:spPr>
        <a:xfrm flipV="1">
          <a:off x="19545300" y="11008658"/>
          <a:ext cx="8890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126234</xdr:rowOff>
    </xdr:from>
    <xdr:to>
      <xdr:col>98</xdr:col>
      <xdr:colOff>38100</xdr:colOff>
      <xdr:row>64</xdr:row>
      <xdr:rowOff>56384</xdr:rowOff>
    </xdr:to>
    <xdr:sp macro="" textlink="">
      <xdr:nvSpPr>
        <xdr:cNvPr id="618" name="楕円 617">
          <a:extLst>
            <a:ext uri="{FF2B5EF4-FFF2-40B4-BE49-F238E27FC236}">
              <a16:creationId xmlns:a16="http://schemas.microsoft.com/office/drawing/2014/main" id="{AFD445A0-7949-49CF-BE9B-3CAFEF9A4CA5}"/>
            </a:ext>
          </a:extLst>
        </xdr:cNvPr>
        <xdr:cNvSpPr/>
      </xdr:nvSpPr>
      <xdr:spPr>
        <a:xfrm>
          <a:off x="18605500" y="1092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5584</xdr:rowOff>
    </xdr:from>
    <xdr:to>
      <xdr:col>102</xdr:col>
      <xdr:colOff>114300</xdr:colOff>
      <xdr:row>64</xdr:row>
      <xdr:rowOff>35890</xdr:rowOff>
    </xdr:to>
    <xdr:cxnSp macro="">
      <xdr:nvCxnSpPr>
        <xdr:cNvPr id="619" name="直線コネクタ 618">
          <a:extLst>
            <a:ext uri="{FF2B5EF4-FFF2-40B4-BE49-F238E27FC236}">
              <a16:creationId xmlns:a16="http://schemas.microsoft.com/office/drawing/2014/main" id="{30050B29-E6E9-472D-88BF-AB2CB38E6859}"/>
            </a:ext>
          </a:extLst>
        </xdr:cNvPr>
        <xdr:cNvCxnSpPr/>
      </xdr:nvCxnSpPr>
      <xdr:spPr>
        <a:xfrm>
          <a:off x="18656300" y="10978384"/>
          <a:ext cx="889000" cy="30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58379</xdr:rowOff>
    </xdr:from>
    <xdr:ext cx="469744" cy="259045"/>
    <xdr:sp macro="" textlink="">
      <xdr:nvSpPr>
        <xdr:cNvPr id="620" name="n_1aveValue【学校施設】&#10;一人当たり面積">
          <a:extLst>
            <a:ext uri="{FF2B5EF4-FFF2-40B4-BE49-F238E27FC236}">
              <a16:creationId xmlns:a16="http://schemas.microsoft.com/office/drawing/2014/main" id="{049C17C0-E4E8-4E72-8852-4DA01CFFE5EF}"/>
            </a:ext>
          </a:extLst>
        </xdr:cNvPr>
        <xdr:cNvSpPr txBox="1"/>
      </xdr:nvSpPr>
      <xdr:spPr>
        <a:xfrm>
          <a:off x="21075727" y="10688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54428</xdr:rowOff>
    </xdr:from>
    <xdr:ext cx="469744" cy="259045"/>
    <xdr:sp macro="" textlink="">
      <xdr:nvSpPr>
        <xdr:cNvPr id="621" name="n_2aveValue【学校施設】&#10;一人当たり面積">
          <a:extLst>
            <a:ext uri="{FF2B5EF4-FFF2-40B4-BE49-F238E27FC236}">
              <a16:creationId xmlns:a16="http://schemas.microsoft.com/office/drawing/2014/main" id="{AE3D3F95-D29F-4094-BFAF-D56ADB041854}"/>
            </a:ext>
          </a:extLst>
        </xdr:cNvPr>
        <xdr:cNvSpPr txBox="1"/>
      </xdr:nvSpPr>
      <xdr:spPr>
        <a:xfrm>
          <a:off x="201994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59457</xdr:rowOff>
    </xdr:from>
    <xdr:ext cx="469744" cy="259045"/>
    <xdr:sp macro="" textlink="">
      <xdr:nvSpPr>
        <xdr:cNvPr id="622" name="n_3aveValue【学校施設】&#10;一人当たり面積">
          <a:extLst>
            <a:ext uri="{FF2B5EF4-FFF2-40B4-BE49-F238E27FC236}">
              <a16:creationId xmlns:a16="http://schemas.microsoft.com/office/drawing/2014/main" id="{E2E7E0DB-604F-45CC-B074-1F1F905773B8}"/>
            </a:ext>
          </a:extLst>
        </xdr:cNvPr>
        <xdr:cNvSpPr txBox="1"/>
      </xdr:nvSpPr>
      <xdr:spPr>
        <a:xfrm>
          <a:off x="19310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49438</xdr:rowOff>
    </xdr:from>
    <xdr:ext cx="469744" cy="259045"/>
    <xdr:sp macro="" textlink="">
      <xdr:nvSpPr>
        <xdr:cNvPr id="623" name="n_4aveValue【学校施設】&#10;一人当たり面積">
          <a:extLst>
            <a:ext uri="{FF2B5EF4-FFF2-40B4-BE49-F238E27FC236}">
              <a16:creationId xmlns:a16="http://schemas.microsoft.com/office/drawing/2014/main" id="{E443AC95-52D8-4411-9F7C-14D793234242}"/>
            </a:ext>
          </a:extLst>
        </xdr:cNvPr>
        <xdr:cNvSpPr txBox="1"/>
      </xdr:nvSpPr>
      <xdr:spPr>
        <a:xfrm>
          <a:off x="18421427" y="1102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77066</xdr:rowOff>
    </xdr:from>
    <xdr:ext cx="469744" cy="259045"/>
    <xdr:sp macro="" textlink="">
      <xdr:nvSpPr>
        <xdr:cNvPr id="624" name="n_1mainValue【学校施設】&#10;一人当たり面積">
          <a:extLst>
            <a:ext uri="{FF2B5EF4-FFF2-40B4-BE49-F238E27FC236}">
              <a16:creationId xmlns:a16="http://schemas.microsoft.com/office/drawing/2014/main" id="{83F6B74C-F89E-4F9F-965B-8402608D36FC}"/>
            </a:ext>
          </a:extLst>
        </xdr:cNvPr>
        <xdr:cNvSpPr txBox="1"/>
      </xdr:nvSpPr>
      <xdr:spPr>
        <a:xfrm>
          <a:off x="21075727" y="1104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77785</xdr:rowOff>
    </xdr:from>
    <xdr:ext cx="469744" cy="259045"/>
    <xdr:sp macro="" textlink="">
      <xdr:nvSpPr>
        <xdr:cNvPr id="625" name="n_2mainValue【学校施設】&#10;一人当たり面積">
          <a:extLst>
            <a:ext uri="{FF2B5EF4-FFF2-40B4-BE49-F238E27FC236}">
              <a16:creationId xmlns:a16="http://schemas.microsoft.com/office/drawing/2014/main" id="{C9C15149-1A17-4638-B38F-5732EC9FE140}"/>
            </a:ext>
          </a:extLst>
        </xdr:cNvPr>
        <xdr:cNvSpPr txBox="1"/>
      </xdr:nvSpPr>
      <xdr:spPr>
        <a:xfrm>
          <a:off x="20199427" y="11050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77817</xdr:rowOff>
    </xdr:from>
    <xdr:ext cx="469744" cy="259045"/>
    <xdr:sp macro="" textlink="">
      <xdr:nvSpPr>
        <xdr:cNvPr id="626" name="n_3mainValue【学校施設】&#10;一人当たり面積">
          <a:extLst>
            <a:ext uri="{FF2B5EF4-FFF2-40B4-BE49-F238E27FC236}">
              <a16:creationId xmlns:a16="http://schemas.microsoft.com/office/drawing/2014/main" id="{CD6EB44E-B7E7-4568-A842-64219455731A}"/>
            </a:ext>
          </a:extLst>
        </xdr:cNvPr>
        <xdr:cNvSpPr txBox="1"/>
      </xdr:nvSpPr>
      <xdr:spPr>
        <a:xfrm>
          <a:off x="19310427" y="1105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72911</xdr:rowOff>
    </xdr:from>
    <xdr:ext cx="469744" cy="259045"/>
    <xdr:sp macro="" textlink="">
      <xdr:nvSpPr>
        <xdr:cNvPr id="627" name="n_4mainValue【学校施設】&#10;一人当たり面積">
          <a:extLst>
            <a:ext uri="{FF2B5EF4-FFF2-40B4-BE49-F238E27FC236}">
              <a16:creationId xmlns:a16="http://schemas.microsoft.com/office/drawing/2014/main" id="{E19F13FC-1D7A-476F-A041-2F7AC16FCB83}"/>
            </a:ext>
          </a:extLst>
        </xdr:cNvPr>
        <xdr:cNvSpPr txBox="1"/>
      </xdr:nvSpPr>
      <xdr:spPr>
        <a:xfrm>
          <a:off x="18421427" y="1070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C7A4749B-4ADC-47FC-B1FB-158130995D1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8A271D44-EA0B-4F08-A488-4294DAF32C7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BEDB6ABC-2CC1-430C-8B69-B077E33F0A8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76FA4BCC-ED9E-4842-A425-BF2264E8A1B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DEB8A759-0B36-4477-B7AE-B97CDA559E0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5953976D-5026-4DE0-AD7D-8BE28D0B46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843C7F87-752C-45F4-93D7-BD003E60C7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F0A270F6-9DB4-49DC-9E0A-FEC3D8EDCE1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a:extLst>
            <a:ext uri="{FF2B5EF4-FFF2-40B4-BE49-F238E27FC236}">
              <a16:creationId xmlns:a16="http://schemas.microsoft.com/office/drawing/2014/main" id="{0C90FB1E-9F46-4E1A-BCCF-B417268A274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a:extLst>
            <a:ext uri="{FF2B5EF4-FFF2-40B4-BE49-F238E27FC236}">
              <a16:creationId xmlns:a16="http://schemas.microsoft.com/office/drawing/2014/main" id="{26F2B2DB-840D-44D7-88D9-5F7B2AF1DCD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a:extLst>
            <a:ext uri="{FF2B5EF4-FFF2-40B4-BE49-F238E27FC236}">
              <a16:creationId xmlns:a16="http://schemas.microsoft.com/office/drawing/2014/main" id="{9DF65C7A-1D7C-4864-B0E1-412FAD68435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a:extLst>
            <a:ext uri="{FF2B5EF4-FFF2-40B4-BE49-F238E27FC236}">
              <a16:creationId xmlns:a16="http://schemas.microsoft.com/office/drawing/2014/main" id="{771B4EA5-3FEC-41DC-ADAF-7E024EB9B26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a:extLst>
            <a:ext uri="{FF2B5EF4-FFF2-40B4-BE49-F238E27FC236}">
              <a16:creationId xmlns:a16="http://schemas.microsoft.com/office/drawing/2014/main" id="{A1ED60F8-BED8-49D0-BEE0-BAD4C9B6856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a:extLst>
            <a:ext uri="{FF2B5EF4-FFF2-40B4-BE49-F238E27FC236}">
              <a16:creationId xmlns:a16="http://schemas.microsoft.com/office/drawing/2014/main" id="{778F5C0A-AFA1-488A-9A6C-25FEDA91120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a:extLst>
            <a:ext uri="{FF2B5EF4-FFF2-40B4-BE49-F238E27FC236}">
              <a16:creationId xmlns:a16="http://schemas.microsoft.com/office/drawing/2014/main" id="{7E4CE5B1-06A2-440E-B444-F961D82F763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a:extLst>
            <a:ext uri="{FF2B5EF4-FFF2-40B4-BE49-F238E27FC236}">
              <a16:creationId xmlns:a16="http://schemas.microsoft.com/office/drawing/2014/main" id="{340C7CCE-72E1-4AD8-A195-7042FCE2724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a:extLst>
            <a:ext uri="{FF2B5EF4-FFF2-40B4-BE49-F238E27FC236}">
              <a16:creationId xmlns:a16="http://schemas.microsoft.com/office/drawing/2014/main" id="{AD2027C5-4636-408D-B98C-CF5F2E589C8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a:extLst>
            <a:ext uri="{FF2B5EF4-FFF2-40B4-BE49-F238E27FC236}">
              <a16:creationId xmlns:a16="http://schemas.microsoft.com/office/drawing/2014/main" id="{5358E123-D795-406D-B072-C1A82036347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a:extLst>
            <a:ext uri="{FF2B5EF4-FFF2-40B4-BE49-F238E27FC236}">
              <a16:creationId xmlns:a16="http://schemas.microsoft.com/office/drawing/2014/main" id="{F35ECC41-2F15-462A-85B2-15D971DE64E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a:extLst>
            <a:ext uri="{FF2B5EF4-FFF2-40B4-BE49-F238E27FC236}">
              <a16:creationId xmlns:a16="http://schemas.microsoft.com/office/drawing/2014/main" id="{243D3B3C-3A8D-4231-873D-70D5C47F678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a:extLst>
            <a:ext uri="{FF2B5EF4-FFF2-40B4-BE49-F238E27FC236}">
              <a16:creationId xmlns:a16="http://schemas.microsoft.com/office/drawing/2014/main" id="{807FB82C-08CB-44CB-AB31-11501D8874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a:extLst>
            <a:ext uri="{FF2B5EF4-FFF2-40B4-BE49-F238E27FC236}">
              <a16:creationId xmlns:a16="http://schemas.microsoft.com/office/drawing/2014/main" id="{1BA8082B-D793-44FF-A35D-829974100EA6}"/>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a:extLst>
            <a:ext uri="{FF2B5EF4-FFF2-40B4-BE49-F238E27FC236}">
              <a16:creationId xmlns:a16="http://schemas.microsoft.com/office/drawing/2014/main" id="{21DDD8FD-959D-4319-8D9A-99FDC999F3A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a:extLst>
            <a:ext uri="{FF2B5EF4-FFF2-40B4-BE49-F238E27FC236}">
              <a16:creationId xmlns:a16="http://schemas.microsoft.com/office/drawing/2014/main" id="{EC755E0D-0709-4EBD-AE1B-08333A7DF87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a:extLst>
            <a:ext uri="{FF2B5EF4-FFF2-40B4-BE49-F238E27FC236}">
              <a16:creationId xmlns:a16="http://schemas.microsoft.com/office/drawing/2014/main" id="{25F82E8F-97D7-4999-B775-2014760F204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a:extLst>
            <a:ext uri="{FF2B5EF4-FFF2-40B4-BE49-F238E27FC236}">
              <a16:creationId xmlns:a16="http://schemas.microsoft.com/office/drawing/2014/main" id="{BF3D33F7-E077-4941-8702-6DCC42BE447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a:extLst>
            <a:ext uri="{FF2B5EF4-FFF2-40B4-BE49-F238E27FC236}">
              <a16:creationId xmlns:a16="http://schemas.microsoft.com/office/drawing/2014/main" id="{3833D234-F800-4404-80CE-49BDE0AFC6D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a:extLst>
            <a:ext uri="{FF2B5EF4-FFF2-40B4-BE49-F238E27FC236}">
              <a16:creationId xmlns:a16="http://schemas.microsoft.com/office/drawing/2014/main" id="{BCFE68EF-EEA1-45FA-B13C-B1351CD38D9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a:extLst>
            <a:ext uri="{FF2B5EF4-FFF2-40B4-BE49-F238E27FC236}">
              <a16:creationId xmlns:a16="http://schemas.microsoft.com/office/drawing/2014/main" id="{DF2FF267-115B-4226-AC5A-6EF45AB789AB}"/>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a:extLst>
            <a:ext uri="{FF2B5EF4-FFF2-40B4-BE49-F238E27FC236}">
              <a16:creationId xmlns:a16="http://schemas.microsoft.com/office/drawing/2014/main" id="{8F4C5581-A393-42F3-B77C-4B23AF5A67F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a:extLst>
            <a:ext uri="{FF2B5EF4-FFF2-40B4-BE49-F238E27FC236}">
              <a16:creationId xmlns:a16="http://schemas.microsoft.com/office/drawing/2014/main" id="{70461F9B-840C-43C8-B587-97F1A82A3FF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a:extLst>
            <a:ext uri="{FF2B5EF4-FFF2-40B4-BE49-F238E27FC236}">
              <a16:creationId xmlns:a16="http://schemas.microsoft.com/office/drawing/2014/main" id="{B9755CF9-323E-4B73-B0CF-913EBF94B7E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a:extLst>
            <a:ext uri="{FF2B5EF4-FFF2-40B4-BE49-F238E27FC236}">
              <a16:creationId xmlns:a16="http://schemas.microsoft.com/office/drawing/2014/main" id="{7BF51EDE-3D78-4B75-9424-D2121D9061D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a:extLst>
            <a:ext uri="{FF2B5EF4-FFF2-40B4-BE49-F238E27FC236}">
              <a16:creationId xmlns:a16="http://schemas.microsoft.com/office/drawing/2014/main" id="{2C049CFF-741E-40A4-A212-6CCAC8B58B5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a:extLst>
            <a:ext uri="{FF2B5EF4-FFF2-40B4-BE49-F238E27FC236}">
              <a16:creationId xmlns:a16="http://schemas.microsoft.com/office/drawing/2014/main" id="{FEACBBA9-F77D-49B0-8145-0DD9B34EF1F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a:extLst>
            <a:ext uri="{FF2B5EF4-FFF2-40B4-BE49-F238E27FC236}">
              <a16:creationId xmlns:a16="http://schemas.microsoft.com/office/drawing/2014/main" id="{6481F251-AA23-4DAB-9A0C-99136AD732B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a:extLst>
            <a:ext uri="{FF2B5EF4-FFF2-40B4-BE49-F238E27FC236}">
              <a16:creationId xmlns:a16="http://schemas.microsoft.com/office/drawing/2014/main" id="{7102C0FF-2C1F-4350-A71A-36A5070C5C5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a:extLst>
            <a:ext uri="{FF2B5EF4-FFF2-40B4-BE49-F238E27FC236}">
              <a16:creationId xmlns:a16="http://schemas.microsoft.com/office/drawing/2014/main" id="{594714C2-6583-486B-94DD-24220575CCF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a:extLst>
            <a:ext uri="{FF2B5EF4-FFF2-40B4-BE49-F238E27FC236}">
              <a16:creationId xmlns:a16="http://schemas.microsoft.com/office/drawing/2014/main" id="{5E8C9135-16D1-4BAB-A9A4-32DF0A57B3B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a:extLst>
            <a:ext uri="{FF2B5EF4-FFF2-40B4-BE49-F238E27FC236}">
              <a16:creationId xmlns:a16="http://schemas.microsoft.com/office/drawing/2014/main" id="{9494A00B-938B-4918-9B9B-538CD74CCD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9915FBD5-C135-498C-8716-4D85EB194A4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46808</xdr:rowOff>
    </xdr:from>
    <xdr:to>
      <xdr:col>85</xdr:col>
      <xdr:colOff>126364</xdr:colOff>
      <xdr:row>109</xdr:row>
      <xdr:rowOff>35379</xdr:rowOff>
    </xdr:to>
    <xdr:cxnSp macro="">
      <xdr:nvCxnSpPr>
        <xdr:cNvPr id="669" name="直線コネクタ 668">
          <a:extLst>
            <a:ext uri="{FF2B5EF4-FFF2-40B4-BE49-F238E27FC236}">
              <a16:creationId xmlns:a16="http://schemas.microsoft.com/office/drawing/2014/main" id="{33307840-C762-49C8-9AFF-6B73DC0C43C2}"/>
            </a:ext>
          </a:extLst>
        </xdr:cNvPr>
        <xdr:cNvCxnSpPr/>
      </xdr:nvCxnSpPr>
      <xdr:spPr>
        <a:xfrm flipV="1">
          <a:off x="16318864" y="17191808"/>
          <a:ext cx="0" cy="1531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a:extLst>
            <a:ext uri="{FF2B5EF4-FFF2-40B4-BE49-F238E27FC236}">
              <a16:creationId xmlns:a16="http://schemas.microsoft.com/office/drawing/2014/main" id="{2056DD4C-9714-4D34-B30D-6DC294A430FF}"/>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a:extLst>
            <a:ext uri="{FF2B5EF4-FFF2-40B4-BE49-F238E27FC236}">
              <a16:creationId xmlns:a16="http://schemas.microsoft.com/office/drawing/2014/main" id="{C2D100D5-017D-48A9-92C1-FB8018FF952B}"/>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164935</xdr:rowOff>
    </xdr:from>
    <xdr:ext cx="340478" cy="259045"/>
    <xdr:sp macro="" textlink="">
      <xdr:nvSpPr>
        <xdr:cNvPr id="672" name="【公民館】&#10;有形固定資産減価償却率最大値テキスト">
          <a:extLst>
            <a:ext uri="{FF2B5EF4-FFF2-40B4-BE49-F238E27FC236}">
              <a16:creationId xmlns:a16="http://schemas.microsoft.com/office/drawing/2014/main" id="{2CB63C4D-0EFC-46A5-B1B9-D8CC6C459694}"/>
            </a:ext>
          </a:extLst>
        </xdr:cNvPr>
        <xdr:cNvSpPr txBox="1"/>
      </xdr:nvSpPr>
      <xdr:spPr>
        <a:xfrm>
          <a:off x="16357600" y="169670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46808</xdr:rowOff>
    </xdr:from>
    <xdr:to>
      <xdr:col>86</xdr:col>
      <xdr:colOff>25400</xdr:colOff>
      <xdr:row>100</xdr:row>
      <xdr:rowOff>46808</xdr:rowOff>
    </xdr:to>
    <xdr:cxnSp macro="">
      <xdr:nvCxnSpPr>
        <xdr:cNvPr id="673" name="直線コネクタ 672">
          <a:extLst>
            <a:ext uri="{FF2B5EF4-FFF2-40B4-BE49-F238E27FC236}">
              <a16:creationId xmlns:a16="http://schemas.microsoft.com/office/drawing/2014/main" id="{A3E3C210-875C-4594-95E0-ADC5BC73217F}"/>
            </a:ext>
          </a:extLst>
        </xdr:cNvPr>
        <xdr:cNvCxnSpPr/>
      </xdr:nvCxnSpPr>
      <xdr:spPr>
        <a:xfrm>
          <a:off x="16230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139716</xdr:rowOff>
    </xdr:from>
    <xdr:ext cx="405111" cy="259045"/>
    <xdr:sp macro="" textlink="">
      <xdr:nvSpPr>
        <xdr:cNvPr id="674" name="【公民館】&#10;有形固定資産減価償却率平均値テキスト">
          <a:extLst>
            <a:ext uri="{FF2B5EF4-FFF2-40B4-BE49-F238E27FC236}">
              <a16:creationId xmlns:a16="http://schemas.microsoft.com/office/drawing/2014/main" id="{C68E6C71-FDA8-4295-B52E-97D51BADF3AB}"/>
            </a:ext>
          </a:extLst>
        </xdr:cNvPr>
        <xdr:cNvSpPr txBox="1"/>
      </xdr:nvSpPr>
      <xdr:spPr>
        <a:xfrm>
          <a:off x="16357600" y="17970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675" name="フローチャート: 判断 674">
          <a:extLst>
            <a:ext uri="{FF2B5EF4-FFF2-40B4-BE49-F238E27FC236}">
              <a16:creationId xmlns:a16="http://schemas.microsoft.com/office/drawing/2014/main" id="{7E2FB601-5A23-4CCF-B83B-1A986E6CA037}"/>
            </a:ext>
          </a:extLst>
        </xdr:cNvPr>
        <xdr:cNvSpPr/>
      </xdr:nvSpPr>
      <xdr:spPr>
        <a:xfrm>
          <a:off x="162687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58057</xdr:rowOff>
    </xdr:from>
    <xdr:to>
      <xdr:col>81</xdr:col>
      <xdr:colOff>101600</xdr:colOff>
      <xdr:row>105</xdr:row>
      <xdr:rowOff>159657</xdr:rowOff>
    </xdr:to>
    <xdr:sp macro="" textlink="">
      <xdr:nvSpPr>
        <xdr:cNvPr id="676" name="フローチャート: 判断 675">
          <a:extLst>
            <a:ext uri="{FF2B5EF4-FFF2-40B4-BE49-F238E27FC236}">
              <a16:creationId xmlns:a16="http://schemas.microsoft.com/office/drawing/2014/main" id="{8F9320B6-011E-4269-8E1E-8E17F0E93A2D}"/>
            </a:ext>
          </a:extLst>
        </xdr:cNvPr>
        <xdr:cNvSpPr/>
      </xdr:nvSpPr>
      <xdr:spPr>
        <a:xfrm>
          <a:off x="154305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43362</xdr:rowOff>
    </xdr:from>
    <xdr:to>
      <xdr:col>76</xdr:col>
      <xdr:colOff>165100</xdr:colOff>
      <xdr:row>105</xdr:row>
      <xdr:rowOff>144962</xdr:rowOff>
    </xdr:to>
    <xdr:sp macro="" textlink="">
      <xdr:nvSpPr>
        <xdr:cNvPr id="677" name="フローチャート: 判断 676">
          <a:extLst>
            <a:ext uri="{FF2B5EF4-FFF2-40B4-BE49-F238E27FC236}">
              <a16:creationId xmlns:a16="http://schemas.microsoft.com/office/drawing/2014/main" id="{CDE376F9-D972-45F5-871B-43B3A5F4E32B}"/>
            </a:ext>
          </a:extLst>
        </xdr:cNvPr>
        <xdr:cNvSpPr/>
      </xdr:nvSpPr>
      <xdr:spPr>
        <a:xfrm>
          <a:off x="145415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78" name="フローチャート: 判断 677">
          <a:extLst>
            <a:ext uri="{FF2B5EF4-FFF2-40B4-BE49-F238E27FC236}">
              <a16:creationId xmlns:a16="http://schemas.microsoft.com/office/drawing/2014/main" id="{7FE3C81C-A725-43DE-963A-B1A8DE62CC65}"/>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142966</xdr:rowOff>
    </xdr:from>
    <xdr:to>
      <xdr:col>67</xdr:col>
      <xdr:colOff>101600</xdr:colOff>
      <xdr:row>105</xdr:row>
      <xdr:rowOff>73116</xdr:rowOff>
    </xdr:to>
    <xdr:sp macro="" textlink="">
      <xdr:nvSpPr>
        <xdr:cNvPr id="679" name="フローチャート: 判断 678">
          <a:extLst>
            <a:ext uri="{FF2B5EF4-FFF2-40B4-BE49-F238E27FC236}">
              <a16:creationId xmlns:a16="http://schemas.microsoft.com/office/drawing/2014/main" id="{576634FB-991F-4393-988C-C7C87BDD9B51}"/>
            </a:ext>
          </a:extLst>
        </xdr:cNvPr>
        <xdr:cNvSpPr/>
      </xdr:nvSpPr>
      <xdr:spPr>
        <a:xfrm>
          <a:off x="12763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99D9921E-3FB2-4160-9F86-F47CC51F4DE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7A15D5A-A0C5-4EB2-B6FC-EAF20A29B3E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F742E5E4-ED49-4F3A-98EF-DAC79DD7DAF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B5665D9F-F4F1-4D3F-AB43-521094D10C1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7F13D5CC-A8EB-4F05-BD01-BB5438183D2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131536</xdr:rowOff>
    </xdr:from>
    <xdr:to>
      <xdr:col>85</xdr:col>
      <xdr:colOff>177800</xdr:colOff>
      <xdr:row>109</xdr:row>
      <xdr:rowOff>61686</xdr:rowOff>
    </xdr:to>
    <xdr:sp macro="" textlink="">
      <xdr:nvSpPr>
        <xdr:cNvPr id="685" name="楕円 684">
          <a:extLst>
            <a:ext uri="{FF2B5EF4-FFF2-40B4-BE49-F238E27FC236}">
              <a16:creationId xmlns:a16="http://schemas.microsoft.com/office/drawing/2014/main" id="{428B3736-AC41-423B-AA67-527A9854846C}"/>
            </a:ext>
          </a:extLst>
        </xdr:cNvPr>
        <xdr:cNvSpPr/>
      </xdr:nvSpPr>
      <xdr:spPr>
        <a:xfrm>
          <a:off x="16268700" y="1864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46463</xdr:rowOff>
    </xdr:from>
    <xdr:ext cx="405111" cy="259045"/>
    <xdr:sp macro="" textlink="">
      <xdr:nvSpPr>
        <xdr:cNvPr id="686" name="【公民館】&#10;有形固定資産減価償却率該当値テキスト">
          <a:extLst>
            <a:ext uri="{FF2B5EF4-FFF2-40B4-BE49-F238E27FC236}">
              <a16:creationId xmlns:a16="http://schemas.microsoft.com/office/drawing/2014/main" id="{0BB90767-660D-4C65-806F-3D5F703B214C}"/>
            </a:ext>
          </a:extLst>
        </xdr:cNvPr>
        <xdr:cNvSpPr txBox="1"/>
      </xdr:nvSpPr>
      <xdr:spPr>
        <a:xfrm>
          <a:off x="16357600" y="18563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105411</xdr:rowOff>
    </xdr:from>
    <xdr:to>
      <xdr:col>81</xdr:col>
      <xdr:colOff>101600</xdr:colOff>
      <xdr:row>109</xdr:row>
      <xdr:rowOff>35561</xdr:rowOff>
    </xdr:to>
    <xdr:sp macro="" textlink="">
      <xdr:nvSpPr>
        <xdr:cNvPr id="687" name="楕円 686">
          <a:extLst>
            <a:ext uri="{FF2B5EF4-FFF2-40B4-BE49-F238E27FC236}">
              <a16:creationId xmlns:a16="http://schemas.microsoft.com/office/drawing/2014/main" id="{71B1117A-9523-40CE-92CB-0A3EFE39C4CA}"/>
            </a:ext>
          </a:extLst>
        </xdr:cNvPr>
        <xdr:cNvSpPr/>
      </xdr:nvSpPr>
      <xdr:spPr>
        <a:xfrm>
          <a:off x="15430500" y="18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156211</xdr:rowOff>
    </xdr:from>
    <xdr:to>
      <xdr:col>85</xdr:col>
      <xdr:colOff>127000</xdr:colOff>
      <xdr:row>109</xdr:row>
      <xdr:rowOff>10886</xdr:rowOff>
    </xdr:to>
    <xdr:cxnSp macro="">
      <xdr:nvCxnSpPr>
        <xdr:cNvPr id="688" name="直線コネクタ 687">
          <a:extLst>
            <a:ext uri="{FF2B5EF4-FFF2-40B4-BE49-F238E27FC236}">
              <a16:creationId xmlns:a16="http://schemas.microsoft.com/office/drawing/2014/main" id="{3B582839-8682-4FFA-BC9C-AF9B6CD98706}"/>
            </a:ext>
          </a:extLst>
        </xdr:cNvPr>
        <xdr:cNvCxnSpPr/>
      </xdr:nvCxnSpPr>
      <xdr:spPr>
        <a:xfrm>
          <a:off x="15481300" y="18672811"/>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76019</xdr:rowOff>
    </xdr:from>
    <xdr:to>
      <xdr:col>76</xdr:col>
      <xdr:colOff>165100</xdr:colOff>
      <xdr:row>109</xdr:row>
      <xdr:rowOff>6169</xdr:rowOff>
    </xdr:to>
    <xdr:sp macro="" textlink="">
      <xdr:nvSpPr>
        <xdr:cNvPr id="689" name="楕円 688">
          <a:extLst>
            <a:ext uri="{FF2B5EF4-FFF2-40B4-BE49-F238E27FC236}">
              <a16:creationId xmlns:a16="http://schemas.microsoft.com/office/drawing/2014/main" id="{EF55F08F-41C1-404F-9A88-F960C186B0B7}"/>
            </a:ext>
          </a:extLst>
        </xdr:cNvPr>
        <xdr:cNvSpPr/>
      </xdr:nvSpPr>
      <xdr:spPr>
        <a:xfrm>
          <a:off x="14541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126819</xdr:rowOff>
    </xdr:from>
    <xdr:to>
      <xdr:col>81</xdr:col>
      <xdr:colOff>50800</xdr:colOff>
      <xdr:row>108</xdr:row>
      <xdr:rowOff>156211</xdr:rowOff>
    </xdr:to>
    <xdr:cxnSp macro="">
      <xdr:nvCxnSpPr>
        <xdr:cNvPr id="690" name="直線コネクタ 689">
          <a:extLst>
            <a:ext uri="{FF2B5EF4-FFF2-40B4-BE49-F238E27FC236}">
              <a16:creationId xmlns:a16="http://schemas.microsoft.com/office/drawing/2014/main" id="{EAC39025-037A-4F00-97E1-8A2F1025B437}"/>
            </a:ext>
          </a:extLst>
        </xdr:cNvPr>
        <xdr:cNvCxnSpPr/>
      </xdr:nvCxnSpPr>
      <xdr:spPr>
        <a:xfrm>
          <a:off x="14592300" y="1864341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41729</xdr:rowOff>
    </xdr:from>
    <xdr:to>
      <xdr:col>72</xdr:col>
      <xdr:colOff>38100</xdr:colOff>
      <xdr:row>108</xdr:row>
      <xdr:rowOff>143329</xdr:rowOff>
    </xdr:to>
    <xdr:sp macro="" textlink="">
      <xdr:nvSpPr>
        <xdr:cNvPr id="691" name="楕円 690">
          <a:extLst>
            <a:ext uri="{FF2B5EF4-FFF2-40B4-BE49-F238E27FC236}">
              <a16:creationId xmlns:a16="http://schemas.microsoft.com/office/drawing/2014/main" id="{F08152B7-CF60-4FE4-888A-3F213D4045BA}"/>
            </a:ext>
          </a:extLst>
        </xdr:cNvPr>
        <xdr:cNvSpPr/>
      </xdr:nvSpPr>
      <xdr:spPr>
        <a:xfrm>
          <a:off x="13652500" y="185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92529</xdr:rowOff>
    </xdr:from>
    <xdr:to>
      <xdr:col>76</xdr:col>
      <xdr:colOff>114300</xdr:colOff>
      <xdr:row>108</xdr:row>
      <xdr:rowOff>126819</xdr:rowOff>
    </xdr:to>
    <xdr:cxnSp macro="">
      <xdr:nvCxnSpPr>
        <xdr:cNvPr id="692" name="直線コネクタ 691">
          <a:extLst>
            <a:ext uri="{FF2B5EF4-FFF2-40B4-BE49-F238E27FC236}">
              <a16:creationId xmlns:a16="http://schemas.microsoft.com/office/drawing/2014/main" id="{E8CF8548-CA55-48AD-9E06-7F7FCC71EAFD}"/>
            </a:ext>
          </a:extLst>
        </xdr:cNvPr>
        <xdr:cNvCxnSpPr/>
      </xdr:nvCxnSpPr>
      <xdr:spPr>
        <a:xfrm>
          <a:off x="13703300" y="1860912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164193</xdr:rowOff>
    </xdr:from>
    <xdr:to>
      <xdr:col>67</xdr:col>
      <xdr:colOff>101600</xdr:colOff>
      <xdr:row>108</xdr:row>
      <xdr:rowOff>94343</xdr:rowOff>
    </xdr:to>
    <xdr:sp macro="" textlink="">
      <xdr:nvSpPr>
        <xdr:cNvPr id="693" name="楕円 692">
          <a:extLst>
            <a:ext uri="{FF2B5EF4-FFF2-40B4-BE49-F238E27FC236}">
              <a16:creationId xmlns:a16="http://schemas.microsoft.com/office/drawing/2014/main" id="{C609475B-479C-4412-8215-B8B862A0FA18}"/>
            </a:ext>
          </a:extLst>
        </xdr:cNvPr>
        <xdr:cNvSpPr/>
      </xdr:nvSpPr>
      <xdr:spPr>
        <a:xfrm>
          <a:off x="1276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43543</xdr:rowOff>
    </xdr:from>
    <xdr:to>
      <xdr:col>71</xdr:col>
      <xdr:colOff>177800</xdr:colOff>
      <xdr:row>108</xdr:row>
      <xdr:rowOff>92529</xdr:rowOff>
    </xdr:to>
    <xdr:cxnSp macro="">
      <xdr:nvCxnSpPr>
        <xdr:cNvPr id="694" name="直線コネクタ 693">
          <a:extLst>
            <a:ext uri="{FF2B5EF4-FFF2-40B4-BE49-F238E27FC236}">
              <a16:creationId xmlns:a16="http://schemas.microsoft.com/office/drawing/2014/main" id="{DAB2A080-354B-4BCA-BE55-424C279DF53A}"/>
            </a:ext>
          </a:extLst>
        </xdr:cNvPr>
        <xdr:cNvCxnSpPr/>
      </xdr:nvCxnSpPr>
      <xdr:spPr>
        <a:xfrm>
          <a:off x="12814300" y="185601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4734</xdr:rowOff>
    </xdr:from>
    <xdr:ext cx="405111" cy="259045"/>
    <xdr:sp macro="" textlink="">
      <xdr:nvSpPr>
        <xdr:cNvPr id="695" name="n_1aveValue【公民館】&#10;有形固定資産減価償却率">
          <a:extLst>
            <a:ext uri="{FF2B5EF4-FFF2-40B4-BE49-F238E27FC236}">
              <a16:creationId xmlns:a16="http://schemas.microsoft.com/office/drawing/2014/main" id="{26980D84-DA73-4B54-9F47-74C988E4AC23}"/>
            </a:ext>
          </a:extLst>
        </xdr:cNvPr>
        <xdr:cNvSpPr txBox="1"/>
      </xdr:nvSpPr>
      <xdr:spPr>
        <a:xfrm>
          <a:off x="15266044" y="1783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161489</xdr:rowOff>
    </xdr:from>
    <xdr:ext cx="405111" cy="259045"/>
    <xdr:sp macro="" textlink="">
      <xdr:nvSpPr>
        <xdr:cNvPr id="696" name="n_2aveValue【公民館】&#10;有形固定資産減価償却率">
          <a:extLst>
            <a:ext uri="{FF2B5EF4-FFF2-40B4-BE49-F238E27FC236}">
              <a16:creationId xmlns:a16="http://schemas.microsoft.com/office/drawing/2014/main" id="{9E4FF724-E7CD-4957-8766-088D3BED4A78}"/>
            </a:ext>
          </a:extLst>
        </xdr:cNvPr>
        <xdr:cNvSpPr txBox="1"/>
      </xdr:nvSpPr>
      <xdr:spPr>
        <a:xfrm>
          <a:off x="14389744" y="1782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697" name="n_3aveValue【公民館】&#10;有形固定資産減価償却率">
          <a:extLst>
            <a:ext uri="{FF2B5EF4-FFF2-40B4-BE49-F238E27FC236}">
              <a16:creationId xmlns:a16="http://schemas.microsoft.com/office/drawing/2014/main" id="{28D9743E-AD1F-4D81-AF17-E7BFA43F77F4}"/>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89643</xdr:rowOff>
    </xdr:from>
    <xdr:ext cx="405111" cy="259045"/>
    <xdr:sp macro="" textlink="">
      <xdr:nvSpPr>
        <xdr:cNvPr id="698" name="n_4aveValue【公民館】&#10;有形固定資産減価償却率">
          <a:extLst>
            <a:ext uri="{FF2B5EF4-FFF2-40B4-BE49-F238E27FC236}">
              <a16:creationId xmlns:a16="http://schemas.microsoft.com/office/drawing/2014/main" id="{BA6B8417-E37D-4F4F-86A1-21C57A313E6A}"/>
            </a:ext>
          </a:extLst>
        </xdr:cNvPr>
        <xdr:cNvSpPr txBox="1"/>
      </xdr:nvSpPr>
      <xdr:spPr>
        <a:xfrm>
          <a:off x="126117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26688</xdr:rowOff>
    </xdr:from>
    <xdr:ext cx="405111" cy="259045"/>
    <xdr:sp macro="" textlink="">
      <xdr:nvSpPr>
        <xdr:cNvPr id="699" name="n_1mainValue【公民館】&#10;有形固定資産減価償却率">
          <a:extLst>
            <a:ext uri="{FF2B5EF4-FFF2-40B4-BE49-F238E27FC236}">
              <a16:creationId xmlns:a16="http://schemas.microsoft.com/office/drawing/2014/main" id="{53D93D0F-48A2-4D6D-81E1-A48E7E05E45B}"/>
            </a:ext>
          </a:extLst>
        </xdr:cNvPr>
        <xdr:cNvSpPr txBox="1"/>
      </xdr:nvSpPr>
      <xdr:spPr>
        <a:xfrm>
          <a:off x="15266044" y="1871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168746</xdr:rowOff>
    </xdr:from>
    <xdr:ext cx="405111" cy="259045"/>
    <xdr:sp macro="" textlink="">
      <xdr:nvSpPr>
        <xdr:cNvPr id="700" name="n_2mainValue【公民館】&#10;有形固定資産減価償却率">
          <a:extLst>
            <a:ext uri="{FF2B5EF4-FFF2-40B4-BE49-F238E27FC236}">
              <a16:creationId xmlns:a16="http://schemas.microsoft.com/office/drawing/2014/main" id="{DB2E669C-4FFF-4387-9E59-67E8B14A3901}"/>
            </a:ext>
          </a:extLst>
        </xdr:cNvPr>
        <xdr:cNvSpPr txBox="1"/>
      </xdr:nvSpPr>
      <xdr:spPr>
        <a:xfrm>
          <a:off x="143897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134456</xdr:rowOff>
    </xdr:from>
    <xdr:ext cx="405111" cy="259045"/>
    <xdr:sp macro="" textlink="">
      <xdr:nvSpPr>
        <xdr:cNvPr id="701" name="n_3mainValue【公民館】&#10;有形固定資産減価償却率">
          <a:extLst>
            <a:ext uri="{FF2B5EF4-FFF2-40B4-BE49-F238E27FC236}">
              <a16:creationId xmlns:a16="http://schemas.microsoft.com/office/drawing/2014/main" id="{D8FB5D9B-E3D7-421A-BABC-7954F3ABD0D5}"/>
            </a:ext>
          </a:extLst>
        </xdr:cNvPr>
        <xdr:cNvSpPr txBox="1"/>
      </xdr:nvSpPr>
      <xdr:spPr>
        <a:xfrm>
          <a:off x="13500744" y="18651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85470</xdr:rowOff>
    </xdr:from>
    <xdr:ext cx="405111" cy="259045"/>
    <xdr:sp macro="" textlink="">
      <xdr:nvSpPr>
        <xdr:cNvPr id="702" name="n_4mainValue【公民館】&#10;有形固定資産減価償却率">
          <a:extLst>
            <a:ext uri="{FF2B5EF4-FFF2-40B4-BE49-F238E27FC236}">
              <a16:creationId xmlns:a16="http://schemas.microsoft.com/office/drawing/2014/main" id="{5DA93579-F609-4625-8121-19E5C32F6F8F}"/>
            </a:ext>
          </a:extLst>
        </xdr:cNvPr>
        <xdr:cNvSpPr txBox="1"/>
      </xdr:nvSpPr>
      <xdr:spPr>
        <a:xfrm>
          <a:off x="12611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E2B46F07-1F7F-4EC8-AB20-03DA8F153B0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7F14AE6E-EE5E-4C45-A175-1F9BBD198C0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60C269D0-D9F8-46DD-BBA6-2636626346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0F769850-421A-457B-96E9-87E5AA9ACB6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28D7D88B-820C-4AD8-A058-7042D4A99E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F4446769-749F-4288-9314-5D96AE76D53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CE22284D-2711-4969-98D6-FA5EDE6DDE3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B4B5FC08-6022-4884-8A8E-BE902F4A1CB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F72F1BA4-A105-4D97-B45A-757FF5B7E30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3F154701-0C5E-4559-B85E-600B4777752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671A3BD6-F0B0-48ED-893E-578FF0F696A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9DA3D8DB-A473-42C0-83DF-69D0AEF8C7D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B4E590BF-D303-4660-850C-17AFE6A6CAE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73D75202-52C8-431C-9967-7158CD2E4D5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2B4E71EF-B62F-4F33-80BE-A49A3EFE12BA}"/>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18" name="テキスト ボックス 717">
          <a:extLst>
            <a:ext uri="{FF2B5EF4-FFF2-40B4-BE49-F238E27FC236}">
              <a16:creationId xmlns:a16="http://schemas.microsoft.com/office/drawing/2014/main" id="{043ABD35-6D0E-4BC6-B7C4-81806567C556}"/>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30F69979-7D48-44C2-8C5A-7370567C13BB}"/>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20" name="テキスト ボックス 719">
          <a:extLst>
            <a:ext uri="{FF2B5EF4-FFF2-40B4-BE49-F238E27FC236}">
              <a16:creationId xmlns:a16="http://schemas.microsoft.com/office/drawing/2014/main" id="{9CFC2B73-AA9C-4DBB-A620-CAF75F1E23C0}"/>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0D7CE58D-DDE6-420C-931A-9FA6C440531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22" name="テキスト ボックス 721">
          <a:extLst>
            <a:ext uri="{FF2B5EF4-FFF2-40B4-BE49-F238E27FC236}">
              <a16:creationId xmlns:a16="http://schemas.microsoft.com/office/drawing/2014/main" id="{226809D2-F6DE-4E68-AD79-67E5E113BF1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541E0203-B67B-4986-B6B8-67D452C002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4" name="テキスト ボックス 723">
          <a:extLst>
            <a:ext uri="{FF2B5EF4-FFF2-40B4-BE49-F238E27FC236}">
              <a16:creationId xmlns:a16="http://schemas.microsoft.com/office/drawing/2014/main" id="{5B922BF2-8102-4F97-89B7-1414AC132B0A}"/>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E3532652-C534-4A9A-BA4A-D06B00D5982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38328</xdr:rowOff>
    </xdr:from>
    <xdr:to>
      <xdr:col>116</xdr:col>
      <xdr:colOff>62864</xdr:colOff>
      <xdr:row>108</xdr:row>
      <xdr:rowOff>150343</xdr:rowOff>
    </xdr:to>
    <xdr:cxnSp macro="">
      <xdr:nvCxnSpPr>
        <xdr:cNvPr id="726" name="直線コネクタ 725">
          <a:extLst>
            <a:ext uri="{FF2B5EF4-FFF2-40B4-BE49-F238E27FC236}">
              <a16:creationId xmlns:a16="http://schemas.microsoft.com/office/drawing/2014/main" id="{7BB3A81A-EDAB-43F3-95D9-8B597D32599B}"/>
            </a:ext>
          </a:extLst>
        </xdr:cNvPr>
        <xdr:cNvCxnSpPr/>
      </xdr:nvCxnSpPr>
      <xdr:spPr>
        <a:xfrm flipV="1">
          <a:off x="22160864" y="17354778"/>
          <a:ext cx="0" cy="1312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154170</xdr:rowOff>
    </xdr:from>
    <xdr:ext cx="469744" cy="259045"/>
    <xdr:sp macro="" textlink="">
      <xdr:nvSpPr>
        <xdr:cNvPr id="727" name="【公民館】&#10;一人当たり面積最小値テキスト">
          <a:extLst>
            <a:ext uri="{FF2B5EF4-FFF2-40B4-BE49-F238E27FC236}">
              <a16:creationId xmlns:a16="http://schemas.microsoft.com/office/drawing/2014/main" id="{4A1386C2-9A9F-4EE8-B90F-019AD378CD3D}"/>
            </a:ext>
          </a:extLst>
        </xdr:cNvPr>
        <xdr:cNvSpPr txBox="1"/>
      </xdr:nvSpPr>
      <xdr:spPr>
        <a:xfrm>
          <a:off x="22199600" y="1867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150343</xdr:rowOff>
    </xdr:from>
    <xdr:to>
      <xdr:col>116</xdr:col>
      <xdr:colOff>152400</xdr:colOff>
      <xdr:row>108</xdr:row>
      <xdr:rowOff>150343</xdr:rowOff>
    </xdr:to>
    <xdr:cxnSp macro="">
      <xdr:nvCxnSpPr>
        <xdr:cNvPr id="728" name="直線コネクタ 727">
          <a:extLst>
            <a:ext uri="{FF2B5EF4-FFF2-40B4-BE49-F238E27FC236}">
              <a16:creationId xmlns:a16="http://schemas.microsoft.com/office/drawing/2014/main" id="{E1E18828-EA6E-44FF-B76C-53BD0AE24419}"/>
            </a:ext>
          </a:extLst>
        </xdr:cNvPr>
        <xdr:cNvCxnSpPr/>
      </xdr:nvCxnSpPr>
      <xdr:spPr>
        <a:xfrm>
          <a:off x="22072600" y="18666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156455</xdr:rowOff>
    </xdr:from>
    <xdr:ext cx="534377" cy="259045"/>
    <xdr:sp macro="" textlink="">
      <xdr:nvSpPr>
        <xdr:cNvPr id="729" name="【公民館】&#10;一人当たり面積最大値テキスト">
          <a:extLst>
            <a:ext uri="{FF2B5EF4-FFF2-40B4-BE49-F238E27FC236}">
              <a16:creationId xmlns:a16="http://schemas.microsoft.com/office/drawing/2014/main" id="{DE744D05-04AB-490C-9798-8CF82DE17635}"/>
            </a:ext>
          </a:extLst>
        </xdr:cNvPr>
        <xdr:cNvSpPr txBox="1"/>
      </xdr:nvSpPr>
      <xdr:spPr>
        <a:xfrm>
          <a:off x="22199600" y="1713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38328</xdr:rowOff>
    </xdr:from>
    <xdr:to>
      <xdr:col>116</xdr:col>
      <xdr:colOff>152400</xdr:colOff>
      <xdr:row>101</xdr:row>
      <xdr:rowOff>38328</xdr:rowOff>
    </xdr:to>
    <xdr:cxnSp macro="">
      <xdr:nvCxnSpPr>
        <xdr:cNvPr id="730" name="直線コネクタ 729">
          <a:extLst>
            <a:ext uri="{FF2B5EF4-FFF2-40B4-BE49-F238E27FC236}">
              <a16:creationId xmlns:a16="http://schemas.microsoft.com/office/drawing/2014/main" id="{0014FED5-A94A-4EEE-8681-52926CEE58BE}"/>
            </a:ext>
          </a:extLst>
        </xdr:cNvPr>
        <xdr:cNvCxnSpPr/>
      </xdr:nvCxnSpPr>
      <xdr:spPr>
        <a:xfrm>
          <a:off x="22072600" y="17354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49877</xdr:rowOff>
    </xdr:from>
    <xdr:ext cx="469744" cy="259045"/>
    <xdr:sp macro="" textlink="">
      <xdr:nvSpPr>
        <xdr:cNvPr id="731" name="【公民館】&#10;一人当たり面積平均値テキスト">
          <a:extLst>
            <a:ext uri="{FF2B5EF4-FFF2-40B4-BE49-F238E27FC236}">
              <a16:creationId xmlns:a16="http://schemas.microsoft.com/office/drawing/2014/main" id="{5BDEC08E-3385-41E4-A419-CEE158716EEF}"/>
            </a:ext>
          </a:extLst>
        </xdr:cNvPr>
        <xdr:cNvSpPr txBox="1"/>
      </xdr:nvSpPr>
      <xdr:spPr>
        <a:xfrm>
          <a:off x="22199600" y="18395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27000</xdr:rowOff>
    </xdr:from>
    <xdr:to>
      <xdr:col>116</xdr:col>
      <xdr:colOff>114300</xdr:colOff>
      <xdr:row>108</xdr:row>
      <xdr:rowOff>128600</xdr:rowOff>
    </xdr:to>
    <xdr:sp macro="" textlink="">
      <xdr:nvSpPr>
        <xdr:cNvPr id="732" name="フローチャート: 判断 731">
          <a:extLst>
            <a:ext uri="{FF2B5EF4-FFF2-40B4-BE49-F238E27FC236}">
              <a16:creationId xmlns:a16="http://schemas.microsoft.com/office/drawing/2014/main" id="{CFB5E778-6680-4098-921E-08593FBA59E7}"/>
            </a:ext>
          </a:extLst>
        </xdr:cNvPr>
        <xdr:cNvSpPr/>
      </xdr:nvSpPr>
      <xdr:spPr>
        <a:xfrm>
          <a:off x="22110700" y="1854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21971</xdr:rowOff>
    </xdr:from>
    <xdr:to>
      <xdr:col>112</xdr:col>
      <xdr:colOff>38100</xdr:colOff>
      <xdr:row>108</xdr:row>
      <xdr:rowOff>123571</xdr:rowOff>
    </xdr:to>
    <xdr:sp macro="" textlink="">
      <xdr:nvSpPr>
        <xdr:cNvPr id="733" name="フローチャート: 判断 732">
          <a:extLst>
            <a:ext uri="{FF2B5EF4-FFF2-40B4-BE49-F238E27FC236}">
              <a16:creationId xmlns:a16="http://schemas.microsoft.com/office/drawing/2014/main" id="{7025D342-0274-4A7C-92BB-ECF064906F6C}"/>
            </a:ext>
          </a:extLst>
        </xdr:cNvPr>
        <xdr:cNvSpPr/>
      </xdr:nvSpPr>
      <xdr:spPr>
        <a:xfrm>
          <a:off x="21272500" y="1853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26009</xdr:rowOff>
    </xdr:from>
    <xdr:to>
      <xdr:col>107</xdr:col>
      <xdr:colOff>101600</xdr:colOff>
      <xdr:row>108</xdr:row>
      <xdr:rowOff>127609</xdr:rowOff>
    </xdr:to>
    <xdr:sp macro="" textlink="">
      <xdr:nvSpPr>
        <xdr:cNvPr id="734" name="フローチャート: 判断 733">
          <a:extLst>
            <a:ext uri="{FF2B5EF4-FFF2-40B4-BE49-F238E27FC236}">
              <a16:creationId xmlns:a16="http://schemas.microsoft.com/office/drawing/2014/main" id="{A189C5E0-2CBE-4053-BCE0-D35A34DB0C83}"/>
            </a:ext>
          </a:extLst>
        </xdr:cNvPr>
        <xdr:cNvSpPr/>
      </xdr:nvSpPr>
      <xdr:spPr>
        <a:xfrm>
          <a:off x="20383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37897</xdr:rowOff>
    </xdr:from>
    <xdr:to>
      <xdr:col>102</xdr:col>
      <xdr:colOff>165100</xdr:colOff>
      <xdr:row>108</xdr:row>
      <xdr:rowOff>139497</xdr:rowOff>
    </xdr:to>
    <xdr:sp macro="" textlink="">
      <xdr:nvSpPr>
        <xdr:cNvPr id="735" name="フローチャート: 判断 734">
          <a:extLst>
            <a:ext uri="{FF2B5EF4-FFF2-40B4-BE49-F238E27FC236}">
              <a16:creationId xmlns:a16="http://schemas.microsoft.com/office/drawing/2014/main" id="{5E45CD93-BFD3-40A0-A7CD-74B4059B068B}"/>
            </a:ext>
          </a:extLst>
        </xdr:cNvPr>
        <xdr:cNvSpPr/>
      </xdr:nvSpPr>
      <xdr:spPr>
        <a:xfrm>
          <a:off x="19494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51460</xdr:rowOff>
    </xdr:from>
    <xdr:to>
      <xdr:col>98</xdr:col>
      <xdr:colOff>38100</xdr:colOff>
      <xdr:row>108</xdr:row>
      <xdr:rowOff>153060</xdr:rowOff>
    </xdr:to>
    <xdr:sp macro="" textlink="">
      <xdr:nvSpPr>
        <xdr:cNvPr id="736" name="フローチャート: 判断 735">
          <a:extLst>
            <a:ext uri="{FF2B5EF4-FFF2-40B4-BE49-F238E27FC236}">
              <a16:creationId xmlns:a16="http://schemas.microsoft.com/office/drawing/2014/main" id="{469257A8-BDAA-4E34-8691-AA0023ABBEAD}"/>
            </a:ext>
          </a:extLst>
        </xdr:cNvPr>
        <xdr:cNvSpPr/>
      </xdr:nvSpPr>
      <xdr:spPr>
        <a:xfrm>
          <a:off x="18605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145EF72-6098-460E-9C74-3D75C511FD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FF733783-A3FF-4DDF-8BFE-D3AC45471B7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220BA6C4-C46E-40E3-8DFC-AA730698229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4F4335E6-1C1E-4885-9C00-198D222375EB}"/>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53CC2347-96D6-4C50-A294-1AF9595D3F2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70205</xdr:rowOff>
    </xdr:from>
    <xdr:to>
      <xdr:col>116</xdr:col>
      <xdr:colOff>114300</xdr:colOff>
      <xdr:row>109</xdr:row>
      <xdr:rowOff>355</xdr:rowOff>
    </xdr:to>
    <xdr:sp macro="" textlink="">
      <xdr:nvSpPr>
        <xdr:cNvPr id="742" name="楕円 741">
          <a:extLst>
            <a:ext uri="{FF2B5EF4-FFF2-40B4-BE49-F238E27FC236}">
              <a16:creationId xmlns:a16="http://schemas.microsoft.com/office/drawing/2014/main" id="{E064728C-D183-48F8-96D8-39E65F9C8A26}"/>
            </a:ext>
          </a:extLst>
        </xdr:cNvPr>
        <xdr:cNvSpPr/>
      </xdr:nvSpPr>
      <xdr:spPr>
        <a:xfrm>
          <a:off x="22110700" y="1858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5427</xdr:rowOff>
    </xdr:from>
    <xdr:ext cx="469744" cy="259045"/>
    <xdr:sp macro="" textlink="">
      <xdr:nvSpPr>
        <xdr:cNvPr id="743" name="【公民館】&#10;一人当たり面積該当値テキスト">
          <a:extLst>
            <a:ext uri="{FF2B5EF4-FFF2-40B4-BE49-F238E27FC236}">
              <a16:creationId xmlns:a16="http://schemas.microsoft.com/office/drawing/2014/main" id="{9462B55D-F2A7-464A-AF2F-59B9B4636E6F}"/>
            </a:ext>
          </a:extLst>
        </xdr:cNvPr>
        <xdr:cNvSpPr txBox="1"/>
      </xdr:nvSpPr>
      <xdr:spPr>
        <a:xfrm>
          <a:off x="22199600" y="185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70434</xdr:rowOff>
    </xdr:from>
    <xdr:to>
      <xdr:col>112</xdr:col>
      <xdr:colOff>38100</xdr:colOff>
      <xdr:row>109</xdr:row>
      <xdr:rowOff>584</xdr:rowOff>
    </xdr:to>
    <xdr:sp macro="" textlink="">
      <xdr:nvSpPr>
        <xdr:cNvPr id="744" name="楕円 743">
          <a:extLst>
            <a:ext uri="{FF2B5EF4-FFF2-40B4-BE49-F238E27FC236}">
              <a16:creationId xmlns:a16="http://schemas.microsoft.com/office/drawing/2014/main" id="{0E9847F0-E745-4E2B-AF14-D5D9F4F18D84}"/>
            </a:ext>
          </a:extLst>
        </xdr:cNvPr>
        <xdr:cNvSpPr/>
      </xdr:nvSpPr>
      <xdr:spPr>
        <a:xfrm>
          <a:off x="21272500" y="185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121005</xdr:rowOff>
    </xdr:from>
    <xdr:to>
      <xdr:col>116</xdr:col>
      <xdr:colOff>63500</xdr:colOff>
      <xdr:row>108</xdr:row>
      <xdr:rowOff>121234</xdr:rowOff>
    </xdr:to>
    <xdr:cxnSp macro="">
      <xdr:nvCxnSpPr>
        <xdr:cNvPr id="745" name="直線コネクタ 744">
          <a:extLst>
            <a:ext uri="{FF2B5EF4-FFF2-40B4-BE49-F238E27FC236}">
              <a16:creationId xmlns:a16="http://schemas.microsoft.com/office/drawing/2014/main" id="{4CE29E30-B094-490C-9FC0-F87A1B1E83A4}"/>
            </a:ext>
          </a:extLst>
        </xdr:cNvPr>
        <xdr:cNvCxnSpPr/>
      </xdr:nvCxnSpPr>
      <xdr:spPr>
        <a:xfrm flipV="1">
          <a:off x="21323300" y="18637605"/>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70662</xdr:rowOff>
    </xdr:from>
    <xdr:to>
      <xdr:col>107</xdr:col>
      <xdr:colOff>101600</xdr:colOff>
      <xdr:row>109</xdr:row>
      <xdr:rowOff>812</xdr:rowOff>
    </xdr:to>
    <xdr:sp macro="" textlink="">
      <xdr:nvSpPr>
        <xdr:cNvPr id="746" name="楕円 745">
          <a:extLst>
            <a:ext uri="{FF2B5EF4-FFF2-40B4-BE49-F238E27FC236}">
              <a16:creationId xmlns:a16="http://schemas.microsoft.com/office/drawing/2014/main" id="{63CC6663-0DAE-408E-A174-D49A33A587CB}"/>
            </a:ext>
          </a:extLst>
        </xdr:cNvPr>
        <xdr:cNvSpPr/>
      </xdr:nvSpPr>
      <xdr:spPr>
        <a:xfrm>
          <a:off x="20383500" y="185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121234</xdr:rowOff>
    </xdr:from>
    <xdr:to>
      <xdr:col>111</xdr:col>
      <xdr:colOff>177800</xdr:colOff>
      <xdr:row>108</xdr:row>
      <xdr:rowOff>121462</xdr:rowOff>
    </xdr:to>
    <xdr:cxnSp macro="">
      <xdr:nvCxnSpPr>
        <xdr:cNvPr id="747" name="直線コネクタ 746">
          <a:extLst>
            <a:ext uri="{FF2B5EF4-FFF2-40B4-BE49-F238E27FC236}">
              <a16:creationId xmlns:a16="http://schemas.microsoft.com/office/drawing/2014/main" id="{DE51771B-2C9B-45C0-88D0-4D39C1186E18}"/>
            </a:ext>
          </a:extLst>
        </xdr:cNvPr>
        <xdr:cNvCxnSpPr/>
      </xdr:nvCxnSpPr>
      <xdr:spPr>
        <a:xfrm flipV="1">
          <a:off x="20434300" y="1863783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70662</xdr:rowOff>
    </xdr:from>
    <xdr:to>
      <xdr:col>102</xdr:col>
      <xdr:colOff>165100</xdr:colOff>
      <xdr:row>109</xdr:row>
      <xdr:rowOff>812</xdr:rowOff>
    </xdr:to>
    <xdr:sp macro="" textlink="">
      <xdr:nvSpPr>
        <xdr:cNvPr id="748" name="楕円 747">
          <a:extLst>
            <a:ext uri="{FF2B5EF4-FFF2-40B4-BE49-F238E27FC236}">
              <a16:creationId xmlns:a16="http://schemas.microsoft.com/office/drawing/2014/main" id="{3D39D4E5-B545-4CF1-BFEA-469847240544}"/>
            </a:ext>
          </a:extLst>
        </xdr:cNvPr>
        <xdr:cNvSpPr/>
      </xdr:nvSpPr>
      <xdr:spPr>
        <a:xfrm>
          <a:off x="19494500" y="1858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121462</xdr:rowOff>
    </xdr:from>
    <xdr:to>
      <xdr:col>107</xdr:col>
      <xdr:colOff>50800</xdr:colOff>
      <xdr:row>108</xdr:row>
      <xdr:rowOff>121462</xdr:rowOff>
    </xdr:to>
    <xdr:cxnSp macro="">
      <xdr:nvCxnSpPr>
        <xdr:cNvPr id="749" name="直線コネクタ 748">
          <a:extLst>
            <a:ext uri="{FF2B5EF4-FFF2-40B4-BE49-F238E27FC236}">
              <a16:creationId xmlns:a16="http://schemas.microsoft.com/office/drawing/2014/main" id="{7CB7D077-525D-46CE-BF59-5CF8B24AAE84}"/>
            </a:ext>
          </a:extLst>
        </xdr:cNvPr>
        <xdr:cNvCxnSpPr/>
      </xdr:nvCxnSpPr>
      <xdr:spPr>
        <a:xfrm>
          <a:off x="19545300" y="186380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70968</xdr:rowOff>
    </xdr:from>
    <xdr:to>
      <xdr:col>98</xdr:col>
      <xdr:colOff>38100</xdr:colOff>
      <xdr:row>109</xdr:row>
      <xdr:rowOff>1118</xdr:rowOff>
    </xdr:to>
    <xdr:sp macro="" textlink="">
      <xdr:nvSpPr>
        <xdr:cNvPr id="750" name="楕円 749">
          <a:extLst>
            <a:ext uri="{FF2B5EF4-FFF2-40B4-BE49-F238E27FC236}">
              <a16:creationId xmlns:a16="http://schemas.microsoft.com/office/drawing/2014/main" id="{205B5768-8054-4B25-BB38-C5C4B794D032}"/>
            </a:ext>
          </a:extLst>
        </xdr:cNvPr>
        <xdr:cNvSpPr/>
      </xdr:nvSpPr>
      <xdr:spPr>
        <a:xfrm>
          <a:off x="18605500" y="1858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121462</xdr:rowOff>
    </xdr:from>
    <xdr:to>
      <xdr:col>102</xdr:col>
      <xdr:colOff>114300</xdr:colOff>
      <xdr:row>108</xdr:row>
      <xdr:rowOff>121768</xdr:rowOff>
    </xdr:to>
    <xdr:cxnSp macro="">
      <xdr:nvCxnSpPr>
        <xdr:cNvPr id="751" name="直線コネクタ 750">
          <a:extLst>
            <a:ext uri="{FF2B5EF4-FFF2-40B4-BE49-F238E27FC236}">
              <a16:creationId xmlns:a16="http://schemas.microsoft.com/office/drawing/2014/main" id="{DD22A382-CA6A-415F-A342-45EE914AD676}"/>
            </a:ext>
          </a:extLst>
        </xdr:cNvPr>
        <xdr:cNvCxnSpPr/>
      </xdr:nvCxnSpPr>
      <xdr:spPr>
        <a:xfrm flipV="1">
          <a:off x="18656300" y="18638062"/>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140098</xdr:rowOff>
    </xdr:from>
    <xdr:ext cx="469744" cy="259045"/>
    <xdr:sp macro="" textlink="">
      <xdr:nvSpPr>
        <xdr:cNvPr id="752" name="n_1aveValue【公民館】&#10;一人当たり面積">
          <a:extLst>
            <a:ext uri="{FF2B5EF4-FFF2-40B4-BE49-F238E27FC236}">
              <a16:creationId xmlns:a16="http://schemas.microsoft.com/office/drawing/2014/main" id="{4F2117C0-8EB2-4FC2-8318-E46380750E66}"/>
            </a:ext>
          </a:extLst>
        </xdr:cNvPr>
        <xdr:cNvSpPr txBox="1"/>
      </xdr:nvSpPr>
      <xdr:spPr>
        <a:xfrm>
          <a:off x="21075727" y="1831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144136</xdr:rowOff>
    </xdr:from>
    <xdr:ext cx="469744" cy="259045"/>
    <xdr:sp macro="" textlink="">
      <xdr:nvSpPr>
        <xdr:cNvPr id="753" name="n_2aveValue【公民館】&#10;一人当たり面積">
          <a:extLst>
            <a:ext uri="{FF2B5EF4-FFF2-40B4-BE49-F238E27FC236}">
              <a16:creationId xmlns:a16="http://schemas.microsoft.com/office/drawing/2014/main" id="{BFC89B56-7045-4734-AD13-20D7392F06FF}"/>
            </a:ext>
          </a:extLst>
        </xdr:cNvPr>
        <xdr:cNvSpPr txBox="1"/>
      </xdr:nvSpPr>
      <xdr:spPr>
        <a:xfrm>
          <a:off x="201994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156024</xdr:rowOff>
    </xdr:from>
    <xdr:ext cx="469744" cy="259045"/>
    <xdr:sp macro="" textlink="">
      <xdr:nvSpPr>
        <xdr:cNvPr id="754" name="n_3aveValue【公民館】&#10;一人当たり面積">
          <a:extLst>
            <a:ext uri="{FF2B5EF4-FFF2-40B4-BE49-F238E27FC236}">
              <a16:creationId xmlns:a16="http://schemas.microsoft.com/office/drawing/2014/main" id="{F9280ACA-94D0-4CC1-8DED-2BC7945ACD93}"/>
            </a:ext>
          </a:extLst>
        </xdr:cNvPr>
        <xdr:cNvSpPr txBox="1"/>
      </xdr:nvSpPr>
      <xdr:spPr>
        <a:xfrm>
          <a:off x="19310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169587</xdr:rowOff>
    </xdr:from>
    <xdr:ext cx="469744" cy="259045"/>
    <xdr:sp macro="" textlink="">
      <xdr:nvSpPr>
        <xdr:cNvPr id="755" name="n_4aveValue【公民館】&#10;一人当たり面積">
          <a:extLst>
            <a:ext uri="{FF2B5EF4-FFF2-40B4-BE49-F238E27FC236}">
              <a16:creationId xmlns:a16="http://schemas.microsoft.com/office/drawing/2014/main" id="{1895164F-0A02-4A27-B18D-1D897C005B29}"/>
            </a:ext>
          </a:extLst>
        </xdr:cNvPr>
        <xdr:cNvSpPr txBox="1"/>
      </xdr:nvSpPr>
      <xdr:spPr>
        <a:xfrm>
          <a:off x="18421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163161</xdr:rowOff>
    </xdr:from>
    <xdr:ext cx="469744" cy="259045"/>
    <xdr:sp macro="" textlink="">
      <xdr:nvSpPr>
        <xdr:cNvPr id="756" name="n_1mainValue【公民館】&#10;一人当たり面積">
          <a:extLst>
            <a:ext uri="{FF2B5EF4-FFF2-40B4-BE49-F238E27FC236}">
              <a16:creationId xmlns:a16="http://schemas.microsoft.com/office/drawing/2014/main" id="{C7382C12-CE6D-49D2-A197-30893044690C}"/>
            </a:ext>
          </a:extLst>
        </xdr:cNvPr>
        <xdr:cNvSpPr txBox="1"/>
      </xdr:nvSpPr>
      <xdr:spPr>
        <a:xfrm>
          <a:off x="21075727" y="186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163389</xdr:rowOff>
    </xdr:from>
    <xdr:ext cx="469744" cy="259045"/>
    <xdr:sp macro="" textlink="">
      <xdr:nvSpPr>
        <xdr:cNvPr id="757" name="n_2mainValue【公民館】&#10;一人当たり面積">
          <a:extLst>
            <a:ext uri="{FF2B5EF4-FFF2-40B4-BE49-F238E27FC236}">
              <a16:creationId xmlns:a16="http://schemas.microsoft.com/office/drawing/2014/main" id="{3627A916-1056-47E0-9C7A-5BAD4BF2821E}"/>
            </a:ext>
          </a:extLst>
        </xdr:cNvPr>
        <xdr:cNvSpPr txBox="1"/>
      </xdr:nvSpPr>
      <xdr:spPr>
        <a:xfrm>
          <a:off x="20199427" y="1867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163389</xdr:rowOff>
    </xdr:from>
    <xdr:ext cx="469744" cy="259045"/>
    <xdr:sp macro="" textlink="">
      <xdr:nvSpPr>
        <xdr:cNvPr id="758" name="n_3mainValue【公民館】&#10;一人当たり面積">
          <a:extLst>
            <a:ext uri="{FF2B5EF4-FFF2-40B4-BE49-F238E27FC236}">
              <a16:creationId xmlns:a16="http://schemas.microsoft.com/office/drawing/2014/main" id="{8824FA20-FBD1-4CF9-800F-8663F21166D5}"/>
            </a:ext>
          </a:extLst>
        </xdr:cNvPr>
        <xdr:cNvSpPr txBox="1"/>
      </xdr:nvSpPr>
      <xdr:spPr>
        <a:xfrm>
          <a:off x="19310427" y="18679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163695</xdr:rowOff>
    </xdr:from>
    <xdr:ext cx="469744" cy="259045"/>
    <xdr:sp macro="" textlink="">
      <xdr:nvSpPr>
        <xdr:cNvPr id="759" name="n_4mainValue【公民館】&#10;一人当たり面積">
          <a:extLst>
            <a:ext uri="{FF2B5EF4-FFF2-40B4-BE49-F238E27FC236}">
              <a16:creationId xmlns:a16="http://schemas.microsoft.com/office/drawing/2014/main" id="{CAC501C5-7A26-41EF-860E-6A77FECA13BB}"/>
            </a:ext>
          </a:extLst>
        </xdr:cNvPr>
        <xdr:cNvSpPr txBox="1"/>
      </xdr:nvSpPr>
      <xdr:spPr>
        <a:xfrm>
          <a:off x="18421427" y="1868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55E6AF41-39D0-4E89-8E66-80F30FC4CBBC}"/>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0279C032-F4FB-4E30-89AB-98732E23AF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1BDC63D1-74CE-48F4-9060-0A1131E0FD3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道路については、多くの路線で法定耐用年数を経過していることで、有形固定資産減価償却率が類似団体平均を大きく上回っている。維持補修と長寿命化を可能な限り図っており、今後も大潟村公共施設等総合管理計画に基づき計画的かつ効率的な改修・更新を推進し、ライフサイクルコストの縮減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橋りょう・トンネルについては、有形固定資産減価償却率が類似団体平均と同程度である。予防的な修繕等を実施することで、修繕・掛け替えに係る事業費の大規模化及び高コスト化を回避し、ライフサイクルコストの低減を図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営住宅、公民館については、いずれも法定耐用年数を経過した施設が多く、有形固定資産減価償却率が類似団体平均を大きく上回っている。今後も、点検・診断や計画的な予防保全による長寿命化を進めていくなど、適正管理に努める。</a:t>
          </a:r>
        </a:p>
        <a:p>
          <a:r>
            <a:rPr kumimoji="1" lang="ja-JP" altLang="en-US" sz="1200">
              <a:latin typeface="ＭＳ Ｐゴシック" panose="020B0600070205080204" pitchFamily="50" charset="-128"/>
              <a:ea typeface="ＭＳ Ｐゴシック" panose="020B0600070205080204" pitchFamily="50" charset="-128"/>
            </a:rPr>
            <a:t>　また、認定こども園・幼稚園・保育所、学校施設については、平成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年度に認定こども園、平成</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年度に小中学校を建設したため、有形固定資産減価償却率は類似団体平均を下回っており、今後も低い水準が継続する見込みである。特に、認定こども園については、幼稚園と保育所を機能統合した施設となっており、維持補修費の節減に寄与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824AF4C-7754-40A1-AA6A-41C4D93C29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892EED8-CCE1-4744-975D-66824A55E7F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ABA8593-CA40-4A8D-B458-1AEDDA0E414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86ACF9-D665-407D-B49C-2C0E2D8772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3779A59-21D4-40F6-822D-60F5F660756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1BCD633-BDB6-4CCE-AE12-A40F9D43156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DCAE944-04E6-4D02-8268-BE2B07A71C2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BA2C0D5-3759-4606-8B2C-C8C06F57E06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3DFA278-30EB-4880-A1E0-79E85EE147C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86A9883-0160-4F0E-86CA-318F4836CACC}"/>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
3,152
170.11
3,241,580
3,128,753
107,316
2,127,117
3,660,400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C63FA25-7308-4979-9A87-A3F9BC8A7CF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ADA1AF-50EB-4738-96B9-EE05EDA346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45C001-A0CC-4F19-A586-1F6C2D1D79E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E39A34E-772B-419E-A5DC-FE4F02F8432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7C6F842-8041-45E6-BC20-66CFFA0F465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DAB14D6-C76D-4230-BCAA-6BA37571CE4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71FBC14-9214-4520-A8A8-A4D97E1B69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FE7A1AC-4563-4656-B563-981BF0717B0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AB9726-5C97-4358-B807-36310C0F04B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EE58A92E-690B-44E3-B580-1D08C48FFD6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F07C9A7-47B4-4C3F-B9A9-E6EDCD85FCE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2A6C6C7-687D-4694-98D3-FF49EAAC913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13B81F4-6E5F-46EF-B693-8B741F3B8AB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0ED351B-7D8A-493C-9445-7011DF3A8D6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04CFBAA-91EA-4DF3-8988-B442A2DE24E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BB64F6E-78C5-4AF4-8A97-60F38C6D630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6B19AC5-DB3B-499A-9CEF-39AB182D05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97E0A52-7802-4B87-9EE5-1C892754EAC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DCCC93C-3411-469D-A32E-72B3AAFE16F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ADD73B4-87B6-45BD-9DA1-3FA7AE2BCD2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E8AB331-784B-41B4-982A-75150FCED10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3546FE6-A5D2-4F6C-BBDC-C08B2B3C6A2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7ADB09B-0885-4BA4-BD5C-9172A7CC23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0EE5B79-0B71-4675-AAD1-5CE6D5F54A1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A5735A1-3692-4E4B-B81A-A51DF946BC3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F85E7987-A038-4A42-83BA-5B362473A20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D1CF74E-BA12-4249-B930-34ADFB8CC9D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E3AF83-16E0-4286-8332-221D7920966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18C72BF-0EA3-4C89-8EA8-4D6D5B41B652}"/>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1327482-79A1-40A6-BBC7-27AA3BB9FEDD}"/>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BBF4E3DD-B664-4CB2-8647-8F8E8F6CF8D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0F0B062-58FE-43C7-A6C8-BD57BDB56C2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A0C4DB9A-CF73-4C25-BE0B-C5C74E9E500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4520B041-3FA9-4899-87F5-E441CC8E208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45168FD-9AFC-4593-A9A5-E33249A42E0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91DEDEB-0D0C-4B3E-A1A2-0FE2CC40CD2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432942E-FC5A-4C9C-AE2C-478E777D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27AF4F93-A6BD-48CA-9A35-F2A13AA643E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A761B706-249B-41C4-A778-FD2BE3B6464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3B16B40E-A22F-43FE-BC61-ED946E204B8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4005A043-3F72-4728-B1BF-AD09D26E792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3C6F05CB-45A2-4B67-ABD3-38E186CB783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DC22511-88D8-4DA3-905F-46D9DE98CE4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6F67DAF9-0860-4959-9C02-C8B6ADF12FE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F837052-1D8B-44DF-B760-8B210F72CE9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6906D4D6-35AC-4D9D-8110-89A5148FE5D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7E080CF9-FB5C-46B9-8D10-4FC8D8942C2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A022E21-36FE-4E5B-A2D7-D9FD9B0620E6}"/>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DF7747AB-FD93-4A73-AB95-E0987A07C33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F533184A-6991-4D7F-9F98-35350B613DE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C7639A4-F33A-459F-BACB-08062825FA1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1C98EB3B-4261-4D7C-A4C5-284942C0CEE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66E73CA2-FEEC-4771-A30F-A20FDA64A08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20BFF55E-F106-4182-9698-AFD7E799858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9591D24-7680-4F6D-AED9-763B6195F06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91805E6-F943-45E4-A5DC-A74417FC4BB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D1EC9125-8CC9-4B28-99ED-185C1B628BB7}"/>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F7860ED2-FB11-4FCE-8759-B351AF8DA9B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E0F6F9FA-CA26-428B-8CB4-A37FE2EE638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DE7E6240-2EE2-4A0A-84EB-DFFD810FD16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5D979E18-340F-4389-A9B2-931E7396933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488AD26-E026-426D-8A67-DC395CF52D9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44087</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181DB82-1EF3-454F-8916-D7BAF912BDA4}"/>
            </a:ext>
          </a:extLst>
        </xdr:cNvPr>
        <xdr:cNvCxnSpPr/>
      </xdr:nvCxnSpPr>
      <xdr:spPr>
        <a:xfrm flipV="1">
          <a:off x="4634865" y="9645287"/>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AA05B7F9-7379-4D08-8246-8A2489781DE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0F2518B-9AFF-40D8-AEAA-B3A61524B2C5}"/>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162214</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9C56D02A-410B-4014-8919-0E33C3327EFA}"/>
            </a:ext>
          </a:extLst>
        </xdr:cNvPr>
        <xdr:cNvSpPr txBox="1"/>
      </xdr:nvSpPr>
      <xdr:spPr>
        <a:xfrm>
          <a:off x="4673600" y="942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44087</xdr:rowOff>
    </xdr:from>
    <xdr:to>
      <xdr:col>24</xdr:col>
      <xdr:colOff>152400</xdr:colOff>
      <xdr:row>56</xdr:row>
      <xdr:rowOff>44087</xdr:rowOff>
    </xdr:to>
    <xdr:cxnSp macro="">
      <xdr:nvCxnSpPr>
        <xdr:cNvPr id="78" name="直線コネクタ 77">
          <a:extLst>
            <a:ext uri="{FF2B5EF4-FFF2-40B4-BE49-F238E27FC236}">
              <a16:creationId xmlns:a16="http://schemas.microsoft.com/office/drawing/2014/main" id="{BD3C9F3F-0E27-43AD-AB15-F739AD3768A6}"/>
            </a:ext>
          </a:extLst>
        </xdr:cNvPr>
        <xdr:cNvCxnSpPr/>
      </xdr:nvCxnSpPr>
      <xdr:spPr>
        <a:xfrm>
          <a:off x="4546600" y="964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140261</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ABF1734E-2A25-4575-8954-F31B842AC2D4}"/>
            </a:ext>
          </a:extLst>
        </xdr:cNvPr>
        <xdr:cNvSpPr txBox="1"/>
      </xdr:nvSpPr>
      <xdr:spPr>
        <a:xfrm>
          <a:off x="4673600" y="10427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117384</xdr:rowOff>
    </xdr:from>
    <xdr:to>
      <xdr:col>24</xdr:col>
      <xdr:colOff>114300</xdr:colOff>
      <xdr:row>62</xdr:row>
      <xdr:rowOff>47534</xdr:rowOff>
    </xdr:to>
    <xdr:sp macro="" textlink="">
      <xdr:nvSpPr>
        <xdr:cNvPr id="80" name="フローチャート: 判断 79">
          <a:extLst>
            <a:ext uri="{FF2B5EF4-FFF2-40B4-BE49-F238E27FC236}">
              <a16:creationId xmlns:a16="http://schemas.microsoft.com/office/drawing/2014/main" id="{6E557394-2DB3-4C1E-8DA4-2C84DB43BA0A}"/>
            </a:ext>
          </a:extLst>
        </xdr:cNvPr>
        <xdr:cNvSpPr/>
      </xdr:nvSpPr>
      <xdr:spPr>
        <a:xfrm>
          <a:off x="4584700" y="1057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92891</xdr:rowOff>
    </xdr:from>
    <xdr:to>
      <xdr:col>20</xdr:col>
      <xdr:colOff>38100</xdr:colOff>
      <xdr:row>62</xdr:row>
      <xdr:rowOff>23041</xdr:rowOff>
    </xdr:to>
    <xdr:sp macro="" textlink="">
      <xdr:nvSpPr>
        <xdr:cNvPr id="81" name="フローチャート: 判断 80">
          <a:extLst>
            <a:ext uri="{FF2B5EF4-FFF2-40B4-BE49-F238E27FC236}">
              <a16:creationId xmlns:a16="http://schemas.microsoft.com/office/drawing/2014/main" id="{3AC0A324-BC96-40B6-8D5E-5676A5C6A417}"/>
            </a:ext>
          </a:extLst>
        </xdr:cNvPr>
        <xdr:cNvSpPr/>
      </xdr:nvSpPr>
      <xdr:spPr>
        <a:xfrm>
          <a:off x="3746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37374</xdr:rowOff>
    </xdr:from>
    <xdr:to>
      <xdr:col>15</xdr:col>
      <xdr:colOff>101600</xdr:colOff>
      <xdr:row>61</xdr:row>
      <xdr:rowOff>138974</xdr:rowOff>
    </xdr:to>
    <xdr:sp macro="" textlink="">
      <xdr:nvSpPr>
        <xdr:cNvPr id="82" name="フローチャート: 判断 81">
          <a:extLst>
            <a:ext uri="{FF2B5EF4-FFF2-40B4-BE49-F238E27FC236}">
              <a16:creationId xmlns:a16="http://schemas.microsoft.com/office/drawing/2014/main" id="{73BFAE9B-9824-448C-AA3E-C3AC5FEAD0E0}"/>
            </a:ext>
          </a:extLst>
        </xdr:cNvPr>
        <xdr:cNvSpPr/>
      </xdr:nvSpPr>
      <xdr:spPr>
        <a:xfrm>
          <a:off x="2857500" y="10495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34109</xdr:rowOff>
    </xdr:from>
    <xdr:to>
      <xdr:col>10</xdr:col>
      <xdr:colOff>165100</xdr:colOff>
      <xdr:row>61</xdr:row>
      <xdr:rowOff>135709</xdr:rowOff>
    </xdr:to>
    <xdr:sp macro="" textlink="">
      <xdr:nvSpPr>
        <xdr:cNvPr id="83" name="フローチャート: 判断 82">
          <a:extLst>
            <a:ext uri="{FF2B5EF4-FFF2-40B4-BE49-F238E27FC236}">
              <a16:creationId xmlns:a16="http://schemas.microsoft.com/office/drawing/2014/main" id="{F60BAAEB-6B6A-45D2-94B8-0EF265C1D627}"/>
            </a:ext>
          </a:extLst>
        </xdr:cNvPr>
        <xdr:cNvSpPr/>
      </xdr:nvSpPr>
      <xdr:spPr>
        <a:xfrm>
          <a:off x="1968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84" name="フローチャート: 判断 83">
          <a:extLst>
            <a:ext uri="{FF2B5EF4-FFF2-40B4-BE49-F238E27FC236}">
              <a16:creationId xmlns:a16="http://schemas.microsoft.com/office/drawing/2014/main" id="{2203709B-B49F-4227-94FE-8A939C40A742}"/>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A249B02-1A1D-434F-9F1F-DF6F293B91C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61BE361-538B-49BA-A6B8-251BDCE105A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5A414F52-4689-42B7-82E8-3CBAC80AF00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455EC695-951B-4351-94AE-111AD2832AA7}"/>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9EA5707-5B42-46E8-BBAE-A6CF0BAF83BD}"/>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52070</xdr:rowOff>
    </xdr:from>
    <xdr:to>
      <xdr:col>24</xdr:col>
      <xdr:colOff>114300</xdr:colOff>
      <xdr:row>63</xdr:row>
      <xdr:rowOff>153670</xdr:rowOff>
    </xdr:to>
    <xdr:sp macro="" textlink="">
      <xdr:nvSpPr>
        <xdr:cNvPr id="90" name="楕円 89">
          <a:extLst>
            <a:ext uri="{FF2B5EF4-FFF2-40B4-BE49-F238E27FC236}">
              <a16:creationId xmlns:a16="http://schemas.microsoft.com/office/drawing/2014/main" id="{64D28710-F854-406B-94BD-3C5C4E9D0847}"/>
            </a:ext>
          </a:extLst>
        </xdr:cNvPr>
        <xdr:cNvSpPr/>
      </xdr:nvSpPr>
      <xdr:spPr>
        <a:xfrm>
          <a:off x="4584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30497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1C97D924-AE35-4B28-B5FB-315B715A8FD8}"/>
            </a:ext>
          </a:extLst>
        </xdr:cNvPr>
        <xdr:cNvSpPr txBox="1"/>
      </xdr:nvSpPr>
      <xdr:spPr>
        <a:xfrm>
          <a:off x="4673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16147</xdr:rowOff>
    </xdr:from>
    <xdr:to>
      <xdr:col>20</xdr:col>
      <xdr:colOff>38100</xdr:colOff>
      <xdr:row>63</xdr:row>
      <xdr:rowOff>117747</xdr:rowOff>
    </xdr:to>
    <xdr:sp macro="" textlink="">
      <xdr:nvSpPr>
        <xdr:cNvPr id="92" name="楕円 91">
          <a:extLst>
            <a:ext uri="{FF2B5EF4-FFF2-40B4-BE49-F238E27FC236}">
              <a16:creationId xmlns:a16="http://schemas.microsoft.com/office/drawing/2014/main" id="{4B9F25C1-A63C-4EE7-8AE6-0AF72B7F4420}"/>
            </a:ext>
          </a:extLst>
        </xdr:cNvPr>
        <xdr:cNvSpPr/>
      </xdr:nvSpPr>
      <xdr:spPr>
        <a:xfrm>
          <a:off x="3746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66947</xdr:rowOff>
    </xdr:from>
    <xdr:to>
      <xdr:col>24</xdr:col>
      <xdr:colOff>63500</xdr:colOff>
      <xdr:row>63</xdr:row>
      <xdr:rowOff>102870</xdr:rowOff>
    </xdr:to>
    <xdr:cxnSp macro="">
      <xdr:nvCxnSpPr>
        <xdr:cNvPr id="93" name="直線コネクタ 92">
          <a:extLst>
            <a:ext uri="{FF2B5EF4-FFF2-40B4-BE49-F238E27FC236}">
              <a16:creationId xmlns:a16="http://schemas.microsoft.com/office/drawing/2014/main" id="{33F49B6A-DC36-4535-ABCA-BAF3A5F3A6C4}"/>
            </a:ext>
          </a:extLst>
        </xdr:cNvPr>
        <xdr:cNvCxnSpPr/>
      </xdr:nvCxnSpPr>
      <xdr:spPr>
        <a:xfrm>
          <a:off x="3797300" y="1086829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151674</xdr:rowOff>
    </xdr:from>
    <xdr:to>
      <xdr:col>15</xdr:col>
      <xdr:colOff>101600</xdr:colOff>
      <xdr:row>63</xdr:row>
      <xdr:rowOff>81824</xdr:rowOff>
    </xdr:to>
    <xdr:sp macro="" textlink="">
      <xdr:nvSpPr>
        <xdr:cNvPr id="94" name="楕円 93">
          <a:extLst>
            <a:ext uri="{FF2B5EF4-FFF2-40B4-BE49-F238E27FC236}">
              <a16:creationId xmlns:a16="http://schemas.microsoft.com/office/drawing/2014/main" id="{7BD119FC-7CA4-4BBE-A3A4-562A07F47357}"/>
            </a:ext>
          </a:extLst>
        </xdr:cNvPr>
        <xdr:cNvSpPr/>
      </xdr:nvSpPr>
      <xdr:spPr>
        <a:xfrm>
          <a:off x="2857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31024</xdr:rowOff>
    </xdr:from>
    <xdr:to>
      <xdr:col>19</xdr:col>
      <xdr:colOff>177800</xdr:colOff>
      <xdr:row>63</xdr:row>
      <xdr:rowOff>66947</xdr:rowOff>
    </xdr:to>
    <xdr:cxnSp macro="">
      <xdr:nvCxnSpPr>
        <xdr:cNvPr id="95" name="直線コネクタ 94">
          <a:extLst>
            <a:ext uri="{FF2B5EF4-FFF2-40B4-BE49-F238E27FC236}">
              <a16:creationId xmlns:a16="http://schemas.microsoft.com/office/drawing/2014/main" id="{CCD01198-658D-4A50-BB48-1407FE7151B9}"/>
            </a:ext>
          </a:extLst>
        </xdr:cNvPr>
        <xdr:cNvCxnSpPr/>
      </xdr:nvCxnSpPr>
      <xdr:spPr>
        <a:xfrm>
          <a:off x="2908300" y="108323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138612</xdr:rowOff>
    </xdr:from>
    <xdr:to>
      <xdr:col>10</xdr:col>
      <xdr:colOff>165100</xdr:colOff>
      <xdr:row>63</xdr:row>
      <xdr:rowOff>68762</xdr:rowOff>
    </xdr:to>
    <xdr:sp macro="" textlink="">
      <xdr:nvSpPr>
        <xdr:cNvPr id="96" name="楕円 95">
          <a:extLst>
            <a:ext uri="{FF2B5EF4-FFF2-40B4-BE49-F238E27FC236}">
              <a16:creationId xmlns:a16="http://schemas.microsoft.com/office/drawing/2014/main" id="{E454B832-4529-4006-B070-BD3C3357E5EF}"/>
            </a:ext>
          </a:extLst>
        </xdr:cNvPr>
        <xdr:cNvSpPr/>
      </xdr:nvSpPr>
      <xdr:spPr>
        <a:xfrm>
          <a:off x="1968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17962</xdr:rowOff>
    </xdr:from>
    <xdr:to>
      <xdr:col>15</xdr:col>
      <xdr:colOff>50800</xdr:colOff>
      <xdr:row>63</xdr:row>
      <xdr:rowOff>31024</xdr:rowOff>
    </xdr:to>
    <xdr:cxnSp macro="">
      <xdr:nvCxnSpPr>
        <xdr:cNvPr id="97" name="直線コネクタ 96">
          <a:extLst>
            <a:ext uri="{FF2B5EF4-FFF2-40B4-BE49-F238E27FC236}">
              <a16:creationId xmlns:a16="http://schemas.microsoft.com/office/drawing/2014/main" id="{99DD8C15-E3F0-4920-B8CD-56D6A7BB18EE}"/>
            </a:ext>
          </a:extLst>
        </xdr:cNvPr>
        <xdr:cNvCxnSpPr/>
      </xdr:nvCxnSpPr>
      <xdr:spPr>
        <a:xfrm>
          <a:off x="2019300" y="10819312"/>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55335</xdr:rowOff>
    </xdr:from>
    <xdr:to>
      <xdr:col>6</xdr:col>
      <xdr:colOff>38100</xdr:colOff>
      <xdr:row>62</xdr:row>
      <xdr:rowOff>156935</xdr:rowOff>
    </xdr:to>
    <xdr:sp macro="" textlink="">
      <xdr:nvSpPr>
        <xdr:cNvPr id="98" name="楕円 97">
          <a:extLst>
            <a:ext uri="{FF2B5EF4-FFF2-40B4-BE49-F238E27FC236}">
              <a16:creationId xmlns:a16="http://schemas.microsoft.com/office/drawing/2014/main" id="{F0ACE18D-AD66-4D17-A865-D4F27A2C42D7}"/>
            </a:ext>
          </a:extLst>
        </xdr:cNvPr>
        <xdr:cNvSpPr/>
      </xdr:nvSpPr>
      <xdr:spPr>
        <a:xfrm>
          <a:off x="1079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106135</xdr:rowOff>
    </xdr:from>
    <xdr:to>
      <xdr:col>10</xdr:col>
      <xdr:colOff>114300</xdr:colOff>
      <xdr:row>63</xdr:row>
      <xdr:rowOff>17962</xdr:rowOff>
    </xdr:to>
    <xdr:cxnSp macro="">
      <xdr:nvCxnSpPr>
        <xdr:cNvPr id="99" name="直線コネクタ 98">
          <a:extLst>
            <a:ext uri="{FF2B5EF4-FFF2-40B4-BE49-F238E27FC236}">
              <a16:creationId xmlns:a16="http://schemas.microsoft.com/office/drawing/2014/main" id="{687E848A-F0DB-4DB8-B0E8-71D5A11FD557}"/>
            </a:ext>
          </a:extLst>
        </xdr:cNvPr>
        <xdr:cNvCxnSpPr/>
      </xdr:nvCxnSpPr>
      <xdr:spPr>
        <a:xfrm>
          <a:off x="1130300" y="10736035"/>
          <a:ext cx="889000" cy="8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39568</xdr:rowOff>
    </xdr:from>
    <xdr:ext cx="405111" cy="259045"/>
    <xdr:sp macro="" textlink="">
      <xdr:nvSpPr>
        <xdr:cNvPr id="100" name="n_1aveValue【体育館・プール】&#10;有形固定資産減価償却率">
          <a:extLst>
            <a:ext uri="{FF2B5EF4-FFF2-40B4-BE49-F238E27FC236}">
              <a16:creationId xmlns:a16="http://schemas.microsoft.com/office/drawing/2014/main" id="{6B2A6447-1C83-40CE-BF08-4DFAD68CE187}"/>
            </a:ext>
          </a:extLst>
        </xdr:cNvPr>
        <xdr:cNvSpPr txBox="1"/>
      </xdr:nvSpPr>
      <xdr:spPr>
        <a:xfrm>
          <a:off x="3582044" y="103265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155501</xdr:rowOff>
    </xdr:from>
    <xdr:ext cx="405111" cy="259045"/>
    <xdr:sp macro="" textlink="">
      <xdr:nvSpPr>
        <xdr:cNvPr id="101" name="n_2aveValue【体育館・プール】&#10;有形固定資産減価償却率">
          <a:extLst>
            <a:ext uri="{FF2B5EF4-FFF2-40B4-BE49-F238E27FC236}">
              <a16:creationId xmlns:a16="http://schemas.microsoft.com/office/drawing/2014/main" id="{71C72572-00BA-47E4-9D14-14F2DC0AC2D4}"/>
            </a:ext>
          </a:extLst>
        </xdr:cNvPr>
        <xdr:cNvSpPr txBox="1"/>
      </xdr:nvSpPr>
      <xdr:spPr>
        <a:xfrm>
          <a:off x="2705744" y="10271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152236</xdr:rowOff>
    </xdr:from>
    <xdr:ext cx="405111" cy="259045"/>
    <xdr:sp macro="" textlink="">
      <xdr:nvSpPr>
        <xdr:cNvPr id="102" name="n_3aveValue【体育館・プール】&#10;有形固定資産減価償却率">
          <a:extLst>
            <a:ext uri="{FF2B5EF4-FFF2-40B4-BE49-F238E27FC236}">
              <a16:creationId xmlns:a16="http://schemas.microsoft.com/office/drawing/2014/main" id="{D72E006C-875E-46E0-AD64-17A72ED9163F}"/>
            </a:ext>
          </a:extLst>
        </xdr:cNvPr>
        <xdr:cNvSpPr txBox="1"/>
      </xdr:nvSpPr>
      <xdr:spPr>
        <a:xfrm>
          <a:off x="1816744" y="102677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03" name="n_4aveValue【体育館・プール】&#10;有形固定資産減価償却率">
          <a:extLst>
            <a:ext uri="{FF2B5EF4-FFF2-40B4-BE49-F238E27FC236}">
              <a16:creationId xmlns:a16="http://schemas.microsoft.com/office/drawing/2014/main" id="{9FCF8822-381B-4BE6-A926-E86A140CA80F}"/>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108874</xdr:rowOff>
    </xdr:from>
    <xdr:ext cx="405111" cy="259045"/>
    <xdr:sp macro="" textlink="">
      <xdr:nvSpPr>
        <xdr:cNvPr id="104" name="n_1mainValue【体育館・プール】&#10;有形固定資産減価償却率">
          <a:extLst>
            <a:ext uri="{FF2B5EF4-FFF2-40B4-BE49-F238E27FC236}">
              <a16:creationId xmlns:a16="http://schemas.microsoft.com/office/drawing/2014/main" id="{1A43FCD7-6000-4D89-A5A3-8527D918BF17}"/>
            </a:ext>
          </a:extLst>
        </xdr:cNvPr>
        <xdr:cNvSpPr txBox="1"/>
      </xdr:nvSpPr>
      <xdr:spPr>
        <a:xfrm>
          <a:off x="35820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72951</xdr:rowOff>
    </xdr:from>
    <xdr:ext cx="405111" cy="259045"/>
    <xdr:sp macro="" textlink="">
      <xdr:nvSpPr>
        <xdr:cNvPr id="105" name="n_2mainValue【体育館・プール】&#10;有形固定資産減価償却率">
          <a:extLst>
            <a:ext uri="{FF2B5EF4-FFF2-40B4-BE49-F238E27FC236}">
              <a16:creationId xmlns:a16="http://schemas.microsoft.com/office/drawing/2014/main" id="{C1339618-3D4B-4B67-8B5D-92D2EFA84FC4}"/>
            </a:ext>
          </a:extLst>
        </xdr:cNvPr>
        <xdr:cNvSpPr txBox="1"/>
      </xdr:nvSpPr>
      <xdr:spPr>
        <a:xfrm>
          <a:off x="2705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59889</xdr:rowOff>
    </xdr:from>
    <xdr:ext cx="405111" cy="259045"/>
    <xdr:sp macro="" textlink="">
      <xdr:nvSpPr>
        <xdr:cNvPr id="106" name="n_3mainValue【体育館・プール】&#10;有形固定資産減価償却率">
          <a:extLst>
            <a:ext uri="{FF2B5EF4-FFF2-40B4-BE49-F238E27FC236}">
              <a16:creationId xmlns:a16="http://schemas.microsoft.com/office/drawing/2014/main" id="{E8CCC110-D397-4FBA-A470-E319227F0162}"/>
            </a:ext>
          </a:extLst>
        </xdr:cNvPr>
        <xdr:cNvSpPr txBox="1"/>
      </xdr:nvSpPr>
      <xdr:spPr>
        <a:xfrm>
          <a:off x="1816744" y="10861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148062</xdr:rowOff>
    </xdr:from>
    <xdr:ext cx="405111" cy="259045"/>
    <xdr:sp macro="" textlink="">
      <xdr:nvSpPr>
        <xdr:cNvPr id="107" name="n_4mainValue【体育館・プール】&#10;有形固定資産減価償却率">
          <a:extLst>
            <a:ext uri="{FF2B5EF4-FFF2-40B4-BE49-F238E27FC236}">
              <a16:creationId xmlns:a16="http://schemas.microsoft.com/office/drawing/2014/main" id="{DAF85CC5-B6CC-49F5-A093-BB528E8A4278}"/>
            </a:ext>
          </a:extLst>
        </xdr:cNvPr>
        <xdr:cNvSpPr txBox="1"/>
      </xdr:nvSpPr>
      <xdr:spPr>
        <a:xfrm>
          <a:off x="927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CBDC9CB7-599D-4D65-8D10-6854782DA38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79B1C39-C8BA-4242-A218-E9D2E3824B2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CE1AB997-1496-481E-BFF8-652E71B490C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3566B70D-8772-43D4-B6D8-45C67E6CA7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542DFD0-A15D-4CD3-B976-D40FFFE31BB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3FA134C-3455-4D78-9181-18850D54496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9C6AD34-797C-428B-B9CD-8B146B1DD043}"/>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D08806E1-EF0D-49D1-A1E2-6C43D97C877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96315974-C4AD-4D4A-8915-1A4F852D1C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33A0862A-B61E-42BC-B29B-CF33B4FBDE2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7BC0565B-0798-42A7-BD94-3CB06B58250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2EC7C184-9287-4080-B3E7-7710E2F8746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FD6D1264-C614-416D-8EA3-4FEBB1FC8C1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3E9960EC-50CC-4796-8F86-63E40225B6B4}"/>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8F7CC923-4B8C-40E7-9CD8-8809A61F771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BB43E040-2AB7-4A5B-A47B-69B80701777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2BA86A63-6B43-4A80-AE98-02FE6A756D3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BDB8833E-B1BD-4C3B-AA8B-27F1D86BDD21}"/>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85D3AD5A-2A20-4052-A540-06496B430B8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D45DEC04-3DCB-4A8C-B52E-2246AA0173D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D6AEE88D-9E7F-44D7-A9EA-4222C65CD71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29" name="テキスト ボックス 128">
          <a:extLst>
            <a:ext uri="{FF2B5EF4-FFF2-40B4-BE49-F238E27FC236}">
              <a16:creationId xmlns:a16="http://schemas.microsoft.com/office/drawing/2014/main" id="{38F5FEF2-5362-424B-BCD5-F4B871AD1EE1}"/>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6D7EBA83-F449-42F3-98D1-32E557E6987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31" name="テキスト ボックス 130">
          <a:extLst>
            <a:ext uri="{FF2B5EF4-FFF2-40B4-BE49-F238E27FC236}">
              <a16:creationId xmlns:a16="http://schemas.microsoft.com/office/drawing/2014/main" id="{137510C1-43A6-48F2-82EA-D4CEFF8730D5}"/>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BFE66840-095A-442C-8A6A-1CD2E60D947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61722</xdr:rowOff>
    </xdr:from>
    <xdr:to>
      <xdr:col>54</xdr:col>
      <xdr:colOff>189865</xdr:colOff>
      <xdr:row>64</xdr:row>
      <xdr:rowOff>117729</xdr:rowOff>
    </xdr:to>
    <xdr:cxnSp macro="">
      <xdr:nvCxnSpPr>
        <xdr:cNvPr id="133" name="直線コネクタ 132">
          <a:extLst>
            <a:ext uri="{FF2B5EF4-FFF2-40B4-BE49-F238E27FC236}">
              <a16:creationId xmlns:a16="http://schemas.microsoft.com/office/drawing/2014/main" id="{CDD19029-3F0B-43D8-8E53-9529698DE13D}"/>
            </a:ext>
          </a:extLst>
        </xdr:cNvPr>
        <xdr:cNvCxnSpPr/>
      </xdr:nvCxnSpPr>
      <xdr:spPr>
        <a:xfrm flipV="1">
          <a:off x="10476865" y="9491472"/>
          <a:ext cx="0" cy="1599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121556</xdr:rowOff>
    </xdr:from>
    <xdr:ext cx="469744" cy="259045"/>
    <xdr:sp macro="" textlink="">
      <xdr:nvSpPr>
        <xdr:cNvPr id="134" name="【体育館・プール】&#10;一人当たり面積最小値テキスト">
          <a:extLst>
            <a:ext uri="{FF2B5EF4-FFF2-40B4-BE49-F238E27FC236}">
              <a16:creationId xmlns:a16="http://schemas.microsoft.com/office/drawing/2014/main" id="{AB1543D0-B550-4C2C-A75C-DF20CBB36DF4}"/>
            </a:ext>
          </a:extLst>
        </xdr:cNvPr>
        <xdr:cNvSpPr txBox="1"/>
      </xdr:nvSpPr>
      <xdr:spPr>
        <a:xfrm>
          <a:off x="10515600" y="1109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117729</xdr:rowOff>
    </xdr:from>
    <xdr:to>
      <xdr:col>55</xdr:col>
      <xdr:colOff>88900</xdr:colOff>
      <xdr:row>64</xdr:row>
      <xdr:rowOff>117729</xdr:rowOff>
    </xdr:to>
    <xdr:cxnSp macro="">
      <xdr:nvCxnSpPr>
        <xdr:cNvPr id="135" name="直線コネクタ 134">
          <a:extLst>
            <a:ext uri="{FF2B5EF4-FFF2-40B4-BE49-F238E27FC236}">
              <a16:creationId xmlns:a16="http://schemas.microsoft.com/office/drawing/2014/main" id="{8698B669-F160-4437-908F-EB60DD094155}"/>
            </a:ext>
          </a:extLst>
        </xdr:cNvPr>
        <xdr:cNvCxnSpPr/>
      </xdr:nvCxnSpPr>
      <xdr:spPr>
        <a:xfrm>
          <a:off x="10388600" y="11090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8399</xdr:rowOff>
    </xdr:from>
    <xdr:ext cx="469744" cy="259045"/>
    <xdr:sp macro="" textlink="">
      <xdr:nvSpPr>
        <xdr:cNvPr id="136" name="【体育館・プール】&#10;一人当たり面積最大値テキスト">
          <a:extLst>
            <a:ext uri="{FF2B5EF4-FFF2-40B4-BE49-F238E27FC236}">
              <a16:creationId xmlns:a16="http://schemas.microsoft.com/office/drawing/2014/main" id="{ED4DB5D4-B574-4773-BC35-28170D64C007}"/>
            </a:ext>
          </a:extLst>
        </xdr:cNvPr>
        <xdr:cNvSpPr txBox="1"/>
      </xdr:nvSpPr>
      <xdr:spPr>
        <a:xfrm>
          <a:off x="105156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61722</xdr:rowOff>
    </xdr:from>
    <xdr:to>
      <xdr:col>55</xdr:col>
      <xdr:colOff>88900</xdr:colOff>
      <xdr:row>55</xdr:row>
      <xdr:rowOff>61722</xdr:rowOff>
    </xdr:to>
    <xdr:cxnSp macro="">
      <xdr:nvCxnSpPr>
        <xdr:cNvPr id="137" name="直線コネクタ 136">
          <a:extLst>
            <a:ext uri="{FF2B5EF4-FFF2-40B4-BE49-F238E27FC236}">
              <a16:creationId xmlns:a16="http://schemas.microsoft.com/office/drawing/2014/main" id="{159E79FB-F39B-44AD-81D5-E83BEE1E30F1}"/>
            </a:ext>
          </a:extLst>
        </xdr:cNvPr>
        <xdr:cNvCxnSpPr/>
      </xdr:nvCxnSpPr>
      <xdr:spPr>
        <a:xfrm>
          <a:off x="10388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62991</xdr:rowOff>
    </xdr:from>
    <xdr:ext cx="469744" cy="259045"/>
    <xdr:sp macro="" textlink="">
      <xdr:nvSpPr>
        <xdr:cNvPr id="138" name="【体育館・プール】&#10;一人当たり面積平均値テキスト">
          <a:extLst>
            <a:ext uri="{FF2B5EF4-FFF2-40B4-BE49-F238E27FC236}">
              <a16:creationId xmlns:a16="http://schemas.microsoft.com/office/drawing/2014/main" id="{F587D85C-7A46-4385-AEC1-D511846AD05A}"/>
            </a:ext>
          </a:extLst>
        </xdr:cNvPr>
        <xdr:cNvSpPr txBox="1"/>
      </xdr:nvSpPr>
      <xdr:spPr>
        <a:xfrm>
          <a:off x="10515600" y="10864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84564</xdr:rowOff>
    </xdr:from>
    <xdr:to>
      <xdr:col>55</xdr:col>
      <xdr:colOff>50800</xdr:colOff>
      <xdr:row>64</xdr:row>
      <xdr:rowOff>14714</xdr:rowOff>
    </xdr:to>
    <xdr:sp macro="" textlink="">
      <xdr:nvSpPr>
        <xdr:cNvPr id="139" name="フローチャート: 判断 138">
          <a:extLst>
            <a:ext uri="{FF2B5EF4-FFF2-40B4-BE49-F238E27FC236}">
              <a16:creationId xmlns:a16="http://schemas.microsoft.com/office/drawing/2014/main" id="{2BE04F60-60FF-4FF7-B871-F09F2A0A01ED}"/>
            </a:ext>
          </a:extLst>
        </xdr:cNvPr>
        <xdr:cNvSpPr/>
      </xdr:nvSpPr>
      <xdr:spPr>
        <a:xfrm>
          <a:off x="10426700" y="1088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80155</xdr:rowOff>
    </xdr:from>
    <xdr:to>
      <xdr:col>50</xdr:col>
      <xdr:colOff>165100</xdr:colOff>
      <xdr:row>64</xdr:row>
      <xdr:rowOff>10305</xdr:rowOff>
    </xdr:to>
    <xdr:sp macro="" textlink="">
      <xdr:nvSpPr>
        <xdr:cNvPr id="140" name="フローチャート: 判断 139">
          <a:extLst>
            <a:ext uri="{FF2B5EF4-FFF2-40B4-BE49-F238E27FC236}">
              <a16:creationId xmlns:a16="http://schemas.microsoft.com/office/drawing/2014/main" id="{9FA52F41-119A-4CF1-B183-BD33E2EE14B3}"/>
            </a:ext>
          </a:extLst>
        </xdr:cNvPr>
        <xdr:cNvSpPr/>
      </xdr:nvSpPr>
      <xdr:spPr>
        <a:xfrm>
          <a:off x="9588500" y="108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79828</xdr:rowOff>
    </xdr:from>
    <xdr:to>
      <xdr:col>46</xdr:col>
      <xdr:colOff>38100</xdr:colOff>
      <xdr:row>64</xdr:row>
      <xdr:rowOff>9978</xdr:rowOff>
    </xdr:to>
    <xdr:sp macro="" textlink="">
      <xdr:nvSpPr>
        <xdr:cNvPr id="141" name="フローチャート: 判断 140">
          <a:extLst>
            <a:ext uri="{FF2B5EF4-FFF2-40B4-BE49-F238E27FC236}">
              <a16:creationId xmlns:a16="http://schemas.microsoft.com/office/drawing/2014/main" id="{C361F025-5F29-4D2A-BB98-C73FB0D12254}"/>
            </a:ext>
          </a:extLst>
        </xdr:cNvPr>
        <xdr:cNvSpPr/>
      </xdr:nvSpPr>
      <xdr:spPr>
        <a:xfrm>
          <a:off x="8699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75747</xdr:rowOff>
    </xdr:from>
    <xdr:to>
      <xdr:col>41</xdr:col>
      <xdr:colOff>101600</xdr:colOff>
      <xdr:row>64</xdr:row>
      <xdr:rowOff>5897</xdr:rowOff>
    </xdr:to>
    <xdr:sp macro="" textlink="">
      <xdr:nvSpPr>
        <xdr:cNvPr id="142" name="フローチャート: 判断 141">
          <a:extLst>
            <a:ext uri="{FF2B5EF4-FFF2-40B4-BE49-F238E27FC236}">
              <a16:creationId xmlns:a16="http://schemas.microsoft.com/office/drawing/2014/main" id="{C0C0A4B2-75A7-4116-9772-985C2336AE3C}"/>
            </a:ext>
          </a:extLst>
        </xdr:cNvPr>
        <xdr:cNvSpPr/>
      </xdr:nvSpPr>
      <xdr:spPr>
        <a:xfrm>
          <a:off x="7810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104974</xdr:rowOff>
    </xdr:from>
    <xdr:to>
      <xdr:col>36</xdr:col>
      <xdr:colOff>165100</xdr:colOff>
      <xdr:row>64</xdr:row>
      <xdr:rowOff>35124</xdr:rowOff>
    </xdr:to>
    <xdr:sp macro="" textlink="">
      <xdr:nvSpPr>
        <xdr:cNvPr id="143" name="フローチャート: 判断 142">
          <a:extLst>
            <a:ext uri="{FF2B5EF4-FFF2-40B4-BE49-F238E27FC236}">
              <a16:creationId xmlns:a16="http://schemas.microsoft.com/office/drawing/2014/main" id="{46A07B07-3CCE-437B-9C7A-96B391D71F87}"/>
            </a:ext>
          </a:extLst>
        </xdr:cNvPr>
        <xdr:cNvSpPr/>
      </xdr:nvSpPr>
      <xdr:spPr>
        <a:xfrm>
          <a:off x="6921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56ED9BB7-B899-426A-89B2-FD663B37C4B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9A6841-7FC5-4C6F-AD77-3F466F7E5C5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364AB86D-7B61-425B-A3A3-809683474C9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A4AFA0A0-4AD9-492E-A628-ACE37F41C1E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F5EB7683-948A-44E5-8F87-ACBF5400613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67909</xdr:rowOff>
    </xdr:from>
    <xdr:to>
      <xdr:col>55</xdr:col>
      <xdr:colOff>50800</xdr:colOff>
      <xdr:row>63</xdr:row>
      <xdr:rowOff>169509</xdr:rowOff>
    </xdr:to>
    <xdr:sp macro="" textlink="">
      <xdr:nvSpPr>
        <xdr:cNvPr id="149" name="楕円 148">
          <a:extLst>
            <a:ext uri="{FF2B5EF4-FFF2-40B4-BE49-F238E27FC236}">
              <a16:creationId xmlns:a16="http://schemas.microsoft.com/office/drawing/2014/main" id="{29C4CBC3-1344-4581-9F38-A5B69D37A352}"/>
            </a:ext>
          </a:extLst>
        </xdr:cNvPr>
        <xdr:cNvSpPr/>
      </xdr:nvSpPr>
      <xdr:spPr>
        <a:xfrm>
          <a:off x="10426700" y="108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90786</xdr:rowOff>
    </xdr:from>
    <xdr:ext cx="469744" cy="259045"/>
    <xdr:sp macro="" textlink="">
      <xdr:nvSpPr>
        <xdr:cNvPr id="150" name="【体育館・プール】&#10;一人当たり面積該当値テキスト">
          <a:extLst>
            <a:ext uri="{FF2B5EF4-FFF2-40B4-BE49-F238E27FC236}">
              <a16:creationId xmlns:a16="http://schemas.microsoft.com/office/drawing/2014/main" id="{F6240CAD-1D10-4EE2-8D26-D3B98ED00B09}"/>
            </a:ext>
          </a:extLst>
        </xdr:cNvPr>
        <xdr:cNvSpPr txBox="1"/>
      </xdr:nvSpPr>
      <xdr:spPr>
        <a:xfrm>
          <a:off x="10515600" y="1072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68888</xdr:rowOff>
    </xdr:from>
    <xdr:to>
      <xdr:col>50</xdr:col>
      <xdr:colOff>165100</xdr:colOff>
      <xdr:row>63</xdr:row>
      <xdr:rowOff>170488</xdr:rowOff>
    </xdr:to>
    <xdr:sp macro="" textlink="">
      <xdr:nvSpPr>
        <xdr:cNvPr id="151" name="楕円 150">
          <a:extLst>
            <a:ext uri="{FF2B5EF4-FFF2-40B4-BE49-F238E27FC236}">
              <a16:creationId xmlns:a16="http://schemas.microsoft.com/office/drawing/2014/main" id="{B0CB3382-EB3C-44C2-85A5-3442100E210C}"/>
            </a:ext>
          </a:extLst>
        </xdr:cNvPr>
        <xdr:cNvSpPr/>
      </xdr:nvSpPr>
      <xdr:spPr>
        <a:xfrm>
          <a:off x="9588500" y="1087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118709</xdr:rowOff>
    </xdr:from>
    <xdr:to>
      <xdr:col>55</xdr:col>
      <xdr:colOff>0</xdr:colOff>
      <xdr:row>63</xdr:row>
      <xdr:rowOff>119688</xdr:rowOff>
    </xdr:to>
    <xdr:cxnSp macro="">
      <xdr:nvCxnSpPr>
        <xdr:cNvPr id="152" name="直線コネクタ 151">
          <a:extLst>
            <a:ext uri="{FF2B5EF4-FFF2-40B4-BE49-F238E27FC236}">
              <a16:creationId xmlns:a16="http://schemas.microsoft.com/office/drawing/2014/main" id="{1A170AFE-C86B-4905-BD83-522774856079}"/>
            </a:ext>
          </a:extLst>
        </xdr:cNvPr>
        <xdr:cNvCxnSpPr/>
      </xdr:nvCxnSpPr>
      <xdr:spPr>
        <a:xfrm flipV="1">
          <a:off x="9639300" y="10920059"/>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70195</xdr:rowOff>
    </xdr:from>
    <xdr:to>
      <xdr:col>46</xdr:col>
      <xdr:colOff>38100</xdr:colOff>
      <xdr:row>64</xdr:row>
      <xdr:rowOff>345</xdr:rowOff>
    </xdr:to>
    <xdr:sp macro="" textlink="">
      <xdr:nvSpPr>
        <xdr:cNvPr id="153" name="楕円 152">
          <a:extLst>
            <a:ext uri="{FF2B5EF4-FFF2-40B4-BE49-F238E27FC236}">
              <a16:creationId xmlns:a16="http://schemas.microsoft.com/office/drawing/2014/main" id="{320AF269-E160-4BB6-AECF-32FBEB4767AE}"/>
            </a:ext>
          </a:extLst>
        </xdr:cNvPr>
        <xdr:cNvSpPr/>
      </xdr:nvSpPr>
      <xdr:spPr>
        <a:xfrm>
          <a:off x="8699500" y="10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119688</xdr:rowOff>
    </xdr:from>
    <xdr:to>
      <xdr:col>50</xdr:col>
      <xdr:colOff>114300</xdr:colOff>
      <xdr:row>63</xdr:row>
      <xdr:rowOff>120995</xdr:rowOff>
    </xdr:to>
    <xdr:cxnSp macro="">
      <xdr:nvCxnSpPr>
        <xdr:cNvPr id="154" name="直線コネクタ 153">
          <a:extLst>
            <a:ext uri="{FF2B5EF4-FFF2-40B4-BE49-F238E27FC236}">
              <a16:creationId xmlns:a16="http://schemas.microsoft.com/office/drawing/2014/main" id="{E1D10823-CCB1-42D5-B97E-02722CF0DBBB}"/>
            </a:ext>
          </a:extLst>
        </xdr:cNvPr>
        <xdr:cNvCxnSpPr/>
      </xdr:nvCxnSpPr>
      <xdr:spPr>
        <a:xfrm flipV="1">
          <a:off x="8750300" y="10921038"/>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70195</xdr:rowOff>
    </xdr:from>
    <xdr:to>
      <xdr:col>41</xdr:col>
      <xdr:colOff>101600</xdr:colOff>
      <xdr:row>64</xdr:row>
      <xdr:rowOff>345</xdr:rowOff>
    </xdr:to>
    <xdr:sp macro="" textlink="">
      <xdr:nvSpPr>
        <xdr:cNvPr id="155" name="楕円 154">
          <a:extLst>
            <a:ext uri="{FF2B5EF4-FFF2-40B4-BE49-F238E27FC236}">
              <a16:creationId xmlns:a16="http://schemas.microsoft.com/office/drawing/2014/main" id="{E457B347-81F1-4FE1-BB78-8AE0D80815BC}"/>
            </a:ext>
          </a:extLst>
        </xdr:cNvPr>
        <xdr:cNvSpPr/>
      </xdr:nvSpPr>
      <xdr:spPr>
        <a:xfrm>
          <a:off x="7810500" y="108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120995</xdr:rowOff>
    </xdr:from>
    <xdr:to>
      <xdr:col>45</xdr:col>
      <xdr:colOff>177800</xdr:colOff>
      <xdr:row>63</xdr:row>
      <xdr:rowOff>120995</xdr:rowOff>
    </xdr:to>
    <xdr:cxnSp macro="">
      <xdr:nvCxnSpPr>
        <xdr:cNvPr id="156" name="直線コネクタ 155">
          <a:extLst>
            <a:ext uri="{FF2B5EF4-FFF2-40B4-BE49-F238E27FC236}">
              <a16:creationId xmlns:a16="http://schemas.microsoft.com/office/drawing/2014/main" id="{65EFFA99-39EF-441E-883A-A09DA00A3C69}"/>
            </a:ext>
          </a:extLst>
        </xdr:cNvPr>
        <xdr:cNvCxnSpPr/>
      </xdr:nvCxnSpPr>
      <xdr:spPr>
        <a:xfrm>
          <a:off x="7861300" y="10922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71991</xdr:rowOff>
    </xdr:from>
    <xdr:to>
      <xdr:col>36</xdr:col>
      <xdr:colOff>165100</xdr:colOff>
      <xdr:row>64</xdr:row>
      <xdr:rowOff>2141</xdr:rowOff>
    </xdr:to>
    <xdr:sp macro="" textlink="">
      <xdr:nvSpPr>
        <xdr:cNvPr id="157" name="楕円 156">
          <a:extLst>
            <a:ext uri="{FF2B5EF4-FFF2-40B4-BE49-F238E27FC236}">
              <a16:creationId xmlns:a16="http://schemas.microsoft.com/office/drawing/2014/main" id="{676E3180-6232-4A0F-AE8B-35A55761B7B9}"/>
            </a:ext>
          </a:extLst>
        </xdr:cNvPr>
        <xdr:cNvSpPr/>
      </xdr:nvSpPr>
      <xdr:spPr>
        <a:xfrm>
          <a:off x="6921500" y="1087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120995</xdr:rowOff>
    </xdr:from>
    <xdr:to>
      <xdr:col>41</xdr:col>
      <xdr:colOff>50800</xdr:colOff>
      <xdr:row>63</xdr:row>
      <xdr:rowOff>122791</xdr:rowOff>
    </xdr:to>
    <xdr:cxnSp macro="">
      <xdr:nvCxnSpPr>
        <xdr:cNvPr id="158" name="直線コネクタ 157">
          <a:extLst>
            <a:ext uri="{FF2B5EF4-FFF2-40B4-BE49-F238E27FC236}">
              <a16:creationId xmlns:a16="http://schemas.microsoft.com/office/drawing/2014/main" id="{8B0BD369-69F0-4300-A441-3F9D43681E5E}"/>
            </a:ext>
          </a:extLst>
        </xdr:cNvPr>
        <xdr:cNvCxnSpPr/>
      </xdr:nvCxnSpPr>
      <xdr:spPr>
        <a:xfrm flipV="1">
          <a:off x="6972300" y="10922345"/>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1432</xdr:rowOff>
    </xdr:from>
    <xdr:ext cx="469744" cy="259045"/>
    <xdr:sp macro="" textlink="">
      <xdr:nvSpPr>
        <xdr:cNvPr id="159" name="n_1aveValue【体育館・プール】&#10;一人当たり面積">
          <a:extLst>
            <a:ext uri="{FF2B5EF4-FFF2-40B4-BE49-F238E27FC236}">
              <a16:creationId xmlns:a16="http://schemas.microsoft.com/office/drawing/2014/main" id="{409386C2-492D-481E-8A35-1EA3EDADFAE5}"/>
            </a:ext>
          </a:extLst>
        </xdr:cNvPr>
        <xdr:cNvSpPr txBox="1"/>
      </xdr:nvSpPr>
      <xdr:spPr>
        <a:xfrm>
          <a:off x="9391727" y="109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60" name="n_2aveValue【体育館・プール】&#10;一人当たり面積">
          <a:extLst>
            <a:ext uri="{FF2B5EF4-FFF2-40B4-BE49-F238E27FC236}">
              <a16:creationId xmlns:a16="http://schemas.microsoft.com/office/drawing/2014/main" id="{85E7B06D-5F7E-4F60-9076-BB00E55F8575}"/>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168474</xdr:rowOff>
    </xdr:from>
    <xdr:ext cx="469744" cy="259045"/>
    <xdr:sp macro="" textlink="">
      <xdr:nvSpPr>
        <xdr:cNvPr id="161" name="n_3aveValue【体育館・プール】&#10;一人当たり面積">
          <a:extLst>
            <a:ext uri="{FF2B5EF4-FFF2-40B4-BE49-F238E27FC236}">
              <a16:creationId xmlns:a16="http://schemas.microsoft.com/office/drawing/2014/main" id="{B18ADC30-9693-47E5-A60C-A33D96FAF432}"/>
            </a:ext>
          </a:extLst>
        </xdr:cNvPr>
        <xdr:cNvSpPr txBox="1"/>
      </xdr:nvSpPr>
      <xdr:spPr>
        <a:xfrm>
          <a:off x="7626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26251</xdr:rowOff>
    </xdr:from>
    <xdr:ext cx="469744" cy="259045"/>
    <xdr:sp macro="" textlink="">
      <xdr:nvSpPr>
        <xdr:cNvPr id="162" name="n_4aveValue【体育館・プール】&#10;一人当たり面積">
          <a:extLst>
            <a:ext uri="{FF2B5EF4-FFF2-40B4-BE49-F238E27FC236}">
              <a16:creationId xmlns:a16="http://schemas.microsoft.com/office/drawing/2014/main" id="{625967ED-8605-4ABC-A1B0-0F578BD729D0}"/>
            </a:ext>
          </a:extLst>
        </xdr:cNvPr>
        <xdr:cNvSpPr txBox="1"/>
      </xdr:nvSpPr>
      <xdr:spPr>
        <a:xfrm>
          <a:off x="6737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15565</xdr:rowOff>
    </xdr:from>
    <xdr:ext cx="469744" cy="259045"/>
    <xdr:sp macro="" textlink="">
      <xdr:nvSpPr>
        <xdr:cNvPr id="163" name="n_1mainValue【体育館・プール】&#10;一人当たり面積">
          <a:extLst>
            <a:ext uri="{FF2B5EF4-FFF2-40B4-BE49-F238E27FC236}">
              <a16:creationId xmlns:a16="http://schemas.microsoft.com/office/drawing/2014/main" id="{EB9E0D77-46B4-4443-957B-9CB8C2E3AD3B}"/>
            </a:ext>
          </a:extLst>
        </xdr:cNvPr>
        <xdr:cNvSpPr txBox="1"/>
      </xdr:nvSpPr>
      <xdr:spPr>
        <a:xfrm>
          <a:off x="9391727" y="1064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16872</xdr:rowOff>
    </xdr:from>
    <xdr:ext cx="469744" cy="259045"/>
    <xdr:sp macro="" textlink="">
      <xdr:nvSpPr>
        <xdr:cNvPr id="164" name="n_2mainValue【体育館・プール】&#10;一人当たり面積">
          <a:extLst>
            <a:ext uri="{FF2B5EF4-FFF2-40B4-BE49-F238E27FC236}">
              <a16:creationId xmlns:a16="http://schemas.microsoft.com/office/drawing/2014/main" id="{18EF99A7-B0AB-45B1-A742-39072C8E8196}"/>
            </a:ext>
          </a:extLst>
        </xdr:cNvPr>
        <xdr:cNvSpPr txBox="1"/>
      </xdr:nvSpPr>
      <xdr:spPr>
        <a:xfrm>
          <a:off x="8515427" y="106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16872</xdr:rowOff>
    </xdr:from>
    <xdr:ext cx="469744" cy="259045"/>
    <xdr:sp macro="" textlink="">
      <xdr:nvSpPr>
        <xdr:cNvPr id="165" name="n_3mainValue【体育館・プール】&#10;一人当たり面積">
          <a:extLst>
            <a:ext uri="{FF2B5EF4-FFF2-40B4-BE49-F238E27FC236}">
              <a16:creationId xmlns:a16="http://schemas.microsoft.com/office/drawing/2014/main" id="{9914FB33-C7AB-4F9F-855E-8B0A80AF2491}"/>
            </a:ext>
          </a:extLst>
        </xdr:cNvPr>
        <xdr:cNvSpPr txBox="1"/>
      </xdr:nvSpPr>
      <xdr:spPr>
        <a:xfrm>
          <a:off x="7626427" y="1064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18668</xdr:rowOff>
    </xdr:from>
    <xdr:ext cx="469744" cy="259045"/>
    <xdr:sp macro="" textlink="">
      <xdr:nvSpPr>
        <xdr:cNvPr id="166" name="n_4mainValue【体育館・プール】&#10;一人当たり面積">
          <a:extLst>
            <a:ext uri="{FF2B5EF4-FFF2-40B4-BE49-F238E27FC236}">
              <a16:creationId xmlns:a16="http://schemas.microsoft.com/office/drawing/2014/main" id="{F061C728-23B0-45D8-B254-EF8BED5B0AB7}"/>
            </a:ext>
          </a:extLst>
        </xdr:cNvPr>
        <xdr:cNvSpPr txBox="1"/>
      </xdr:nvSpPr>
      <xdr:spPr>
        <a:xfrm>
          <a:off x="6737427" y="1064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E95CDB10-227D-43A5-997C-FEA5C34C537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D2DBE5D4-7C74-4442-AA48-45B9C016963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CC70E14C-DAA3-40B2-8DC2-1701BDB56EB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30E055DA-778A-4753-8FDA-21BCE9CA10C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0E4193EF-2A9C-4BFA-80AE-40FA99463F9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B7382B34-9874-428F-946A-D884D29750B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91782600-B087-4D26-B59E-C84E683CBDB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932B3F94-0C1D-481F-9FAE-0C3C7FBBCF6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5DA31A13-EA9D-4E95-B80C-A3EBBB9844E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5FC50584-B7B2-449A-8DEC-9A2D481E384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E468FCCD-A282-407C-A72A-68A0BE90896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C9FF043F-51E9-40A6-A8F8-0625DE460E7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BB714271-5428-4E5F-907B-9CF2D5FE53C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E110B981-769E-49B8-A18C-0BF85191E16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945EFA8C-83D2-4151-B76F-893CF72C0C7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EDA227C1-E038-480C-94DB-D33077FF4E3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D15C2FF7-17D2-4C29-961B-372C8FD1507E}"/>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6D619CD1-ED5C-43F9-A0DB-30D49ABDAD7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7B084A5C-02AF-450F-897F-00C8A51B071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8F0EAE19-E5C9-4D8B-A3BA-02E0B2435AD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ABE4DF05-B5BE-45B7-B9BA-64C00418869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EC398FDD-7A9F-4069-A9BE-00774FA1DBD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651E127D-EAF8-4832-8572-4DD3E426D0C5}"/>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5DC62401-0276-43D6-A200-06C3065DB53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127636</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1BA88A12-5086-4EF8-B5C6-DA07BD3D6E27}"/>
            </a:ext>
          </a:extLst>
        </xdr:cNvPr>
        <xdr:cNvCxnSpPr/>
      </xdr:nvCxnSpPr>
      <xdr:spPr>
        <a:xfrm flipV="1">
          <a:off x="4634865" y="13329286"/>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BB7A654A-3BCF-4156-AADF-A5FF400BC4B3}"/>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DA54861B-CD64-457C-BA78-3095690AF7C4}"/>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74313</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1101EEB5-65F6-4714-99AD-A49B316497FB}"/>
            </a:ext>
          </a:extLst>
        </xdr:cNvPr>
        <xdr:cNvSpPr txBox="1"/>
      </xdr:nvSpPr>
      <xdr:spPr>
        <a:xfrm>
          <a:off x="4673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127636</xdr:rowOff>
    </xdr:from>
    <xdr:to>
      <xdr:col>24</xdr:col>
      <xdr:colOff>152400</xdr:colOff>
      <xdr:row>77</xdr:row>
      <xdr:rowOff>127636</xdr:rowOff>
    </xdr:to>
    <xdr:cxnSp macro="">
      <xdr:nvCxnSpPr>
        <xdr:cNvPr id="195" name="直線コネクタ 194">
          <a:extLst>
            <a:ext uri="{FF2B5EF4-FFF2-40B4-BE49-F238E27FC236}">
              <a16:creationId xmlns:a16="http://schemas.microsoft.com/office/drawing/2014/main" id="{68950B7D-A00A-4934-8BAF-A3F2ED9930AD}"/>
            </a:ext>
          </a:extLst>
        </xdr:cNvPr>
        <xdr:cNvCxnSpPr/>
      </xdr:nvCxnSpPr>
      <xdr:spPr>
        <a:xfrm>
          <a:off x="4546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148607</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59AF7F11-5DF9-46F9-A4B1-8BEBD2295184}"/>
            </a:ext>
          </a:extLst>
        </xdr:cNvPr>
        <xdr:cNvSpPr txBox="1"/>
      </xdr:nvSpPr>
      <xdr:spPr>
        <a:xfrm>
          <a:off x="4673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170180</xdr:rowOff>
    </xdr:from>
    <xdr:to>
      <xdr:col>24</xdr:col>
      <xdr:colOff>114300</xdr:colOff>
      <xdr:row>81</xdr:row>
      <xdr:rowOff>100330</xdr:rowOff>
    </xdr:to>
    <xdr:sp macro="" textlink="">
      <xdr:nvSpPr>
        <xdr:cNvPr id="197" name="フローチャート: 判断 196">
          <a:extLst>
            <a:ext uri="{FF2B5EF4-FFF2-40B4-BE49-F238E27FC236}">
              <a16:creationId xmlns:a16="http://schemas.microsoft.com/office/drawing/2014/main" id="{6C49EDF5-E8B2-4896-A823-01CABD299667}"/>
            </a:ext>
          </a:extLst>
        </xdr:cNvPr>
        <xdr:cNvSpPr/>
      </xdr:nvSpPr>
      <xdr:spPr>
        <a:xfrm>
          <a:off x="45847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132080</xdr:rowOff>
    </xdr:from>
    <xdr:to>
      <xdr:col>20</xdr:col>
      <xdr:colOff>38100</xdr:colOff>
      <xdr:row>81</xdr:row>
      <xdr:rowOff>62230</xdr:rowOff>
    </xdr:to>
    <xdr:sp macro="" textlink="">
      <xdr:nvSpPr>
        <xdr:cNvPr id="198" name="フローチャート: 判断 197">
          <a:extLst>
            <a:ext uri="{FF2B5EF4-FFF2-40B4-BE49-F238E27FC236}">
              <a16:creationId xmlns:a16="http://schemas.microsoft.com/office/drawing/2014/main" id="{B7469922-3E54-429C-9FDB-5FFA7AAC9CF3}"/>
            </a:ext>
          </a:extLst>
        </xdr:cNvPr>
        <xdr:cNvSpPr/>
      </xdr:nvSpPr>
      <xdr:spPr>
        <a:xfrm>
          <a:off x="3746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74930</xdr:rowOff>
    </xdr:from>
    <xdr:to>
      <xdr:col>15</xdr:col>
      <xdr:colOff>101600</xdr:colOff>
      <xdr:row>81</xdr:row>
      <xdr:rowOff>5080</xdr:rowOff>
    </xdr:to>
    <xdr:sp macro="" textlink="">
      <xdr:nvSpPr>
        <xdr:cNvPr id="199" name="フローチャート: 判断 198">
          <a:extLst>
            <a:ext uri="{FF2B5EF4-FFF2-40B4-BE49-F238E27FC236}">
              <a16:creationId xmlns:a16="http://schemas.microsoft.com/office/drawing/2014/main" id="{336834C3-8864-40EC-8058-48F6338D72D9}"/>
            </a:ext>
          </a:extLst>
        </xdr:cNvPr>
        <xdr:cNvSpPr/>
      </xdr:nvSpPr>
      <xdr:spPr>
        <a:xfrm>
          <a:off x="285750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50164</xdr:rowOff>
    </xdr:from>
    <xdr:to>
      <xdr:col>10</xdr:col>
      <xdr:colOff>165100</xdr:colOff>
      <xdr:row>80</xdr:row>
      <xdr:rowOff>151764</xdr:rowOff>
    </xdr:to>
    <xdr:sp macro="" textlink="">
      <xdr:nvSpPr>
        <xdr:cNvPr id="200" name="フローチャート: 判断 199">
          <a:extLst>
            <a:ext uri="{FF2B5EF4-FFF2-40B4-BE49-F238E27FC236}">
              <a16:creationId xmlns:a16="http://schemas.microsoft.com/office/drawing/2014/main" id="{F4309020-FC1E-499F-9936-556C865E8083}"/>
            </a:ext>
          </a:extLst>
        </xdr:cNvPr>
        <xdr:cNvSpPr/>
      </xdr:nvSpPr>
      <xdr:spPr>
        <a:xfrm>
          <a:off x="1968500" y="1376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76836</xdr:rowOff>
    </xdr:from>
    <xdr:to>
      <xdr:col>6</xdr:col>
      <xdr:colOff>38100</xdr:colOff>
      <xdr:row>81</xdr:row>
      <xdr:rowOff>6986</xdr:rowOff>
    </xdr:to>
    <xdr:sp macro="" textlink="">
      <xdr:nvSpPr>
        <xdr:cNvPr id="201" name="フローチャート: 判断 200">
          <a:extLst>
            <a:ext uri="{FF2B5EF4-FFF2-40B4-BE49-F238E27FC236}">
              <a16:creationId xmlns:a16="http://schemas.microsoft.com/office/drawing/2014/main" id="{0AE2673B-3953-4984-AC1C-3A02404D18CB}"/>
            </a:ext>
          </a:extLst>
        </xdr:cNvPr>
        <xdr:cNvSpPr/>
      </xdr:nvSpPr>
      <xdr:spPr>
        <a:xfrm>
          <a:off x="1079500" y="137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65E15037-1CA3-4070-85D8-5B4DCA1453D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C4CDB68-D1E9-42E6-B47D-383DE6C9C3E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1D473FB1-6224-4BDE-BF4C-BAA40D8B6B68}"/>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78CBA246-3FD1-41EE-9060-2B6FC8CA3DC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28D43AD0-E03C-4B40-AF5D-23FF0F813BC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154939</xdr:rowOff>
    </xdr:from>
    <xdr:to>
      <xdr:col>24</xdr:col>
      <xdr:colOff>114300</xdr:colOff>
      <xdr:row>80</xdr:row>
      <xdr:rowOff>85089</xdr:rowOff>
    </xdr:to>
    <xdr:sp macro="" textlink="">
      <xdr:nvSpPr>
        <xdr:cNvPr id="207" name="楕円 206">
          <a:extLst>
            <a:ext uri="{FF2B5EF4-FFF2-40B4-BE49-F238E27FC236}">
              <a16:creationId xmlns:a16="http://schemas.microsoft.com/office/drawing/2014/main" id="{1BD6E88D-C62D-4591-9666-48BC61416F13}"/>
            </a:ext>
          </a:extLst>
        </xdr:cNvPr>
        <xdr:cNvSpPr/>
      </xdr:nvSpPr>
      <xdr:spPr>
        <a:xfrm>
          <a:off x="45847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6366</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9E5192A0-DCE6-473E-8129-7560B2182A00}"/>
            </a:ext>
          </a:extLst>
        </xdr:cNvPr>
        <xdr:cNvSpPr txBox="1"/>
      </xdr:nvSpPr>
      <xdr:spPr>
        <a:xfrm>
          <a:off x="4673600"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113030</xdr:rowOff>
    </xdr:from>
    <xdr:to>
      <xdr:col>20</xdr:col>
      <xdr:colOff>38100</xdr:colOff>
      <xdr:row>80</xdr:row>
      <xdr:rowOff>43180</xdr:rowOff>
    </xdr:to>
    <xdr:sp macro="" textlink="">
      <xdr:nvSpPr>
        <xdr:cNvPr id="209" name="楕円 208">
          <a:extLst>
            <a:ext uri="{FF2B5EF4-FFF2-40B4-BE49-F238E27FC236}">
              <a16:creationId xmlns:a16="http://schemas.microsoft.com/office/drawing/2014/main" id="{2B16587D-BE75-4304-B738-869436A2B203}"/>
            </a:ext>
          </a:extLst>
        </xdr:cNvPr>
        <xdr:cNvSpPr/>
      </xdr:nvSpPr>
      <xdr:spPr>
        <a:xfrm>
          <a:off x="3746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163830</xdr:rowOff>
    </xdr:from>
    <xdr:to>
      <xdr:col>24</xdr:col>
      <xdr:colOff>63500</xdr:colOff>
      <xdr:row>80</xdr:row>
      <xdr:rowOff>34289</xdr:rowOff>
    </xdr:to>
    <xdr:cxnSp macro="">
      <xdr:nvCxnSpPr>
        <xdr:cNvPr id="210" name="直線コネクタ 209">
          <a:extLst>
            <a:ext uri="{FF2B5EF4-FFF2-40B4-BE49-F238E27FC236}">
              <a16:creationId xmlns:a16="http://schemas.microsoft.com/office/drawing/2014/main" id="{CEC8BB75-375F-46AD-807B-C8A831F83604}"/>
            </a:ext>
          </a:extLst>
        </xdr:cNvPr>
        <xdr:cNvCxnSpPr/>
      </xdr:nvCxnSpPr>
      <xdr:spPr>
        <a:xfrm>
          <a:off x="3797300" y="137083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71120</xdr:rowOff>
    </xdr:from>
    <xdr:to>
      <xdr:col>15</xdr:col>
      <xdr:colOff>101600</xdr:colOff>
      <xdr:row>80</xdr:row>
      <xdr:rowOff>1270</xdr:rowOff>
    </xdr:to>
    <xdr:sp macro="" textlink="">
      <xdr:nvSpPr>
        <xdr:cNvPr id="211" name="楕円 210">
          <a:extLst>
            <a:ext uri="{FF2B5EF4-FFF2-40B4-BE49-F238E27FC236}">
              <a16:creationId xmlns:a16="http://schemas.microsoft.com/office/drawing/2014/main" id="{535522D1-3BCC-4D92-820A-CD9605FD9D1E}"/>
            </a:ext>
          </a:extLst>
        </xdr:cNvPr>
        <xdr:cNvSpPr/>
      </xdr:nvSpPr>
      <xdr:spPr>
        <a:xfrm>
          <a:off x="2857500" y="1361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121920</xdr:rowOff>
    </xdr:from>
    <xdr:to>
      <xdr:col>19</xdr:col>
      <xdr:colOff>177800</xdr:colOff>
      <xdr:row>79</xdr:row>
      <xdr:rowOff>163830</xdr:rowOff>
    </xdr:to>
    <xdr:cxnSp macro="">
      <xdr:nvCxnSpPr>
        <xdr:cNvPr id="212" name="直線コネクタ 211">
          <a:extLst>
            <a:ext uri="{FF2B5EF4-FFF2-40B4-BE49-F238E27FC236}">
              <a16:creationId xmlns:a16="http://schemas.microsoft.com/office/drawing/2014/main" id="{FFC1B4BB-DBE0-4FE0-B580-5917568C1EA4}"/>
            </a:ext>
          </a:extLst>
        </xdr:cNvPr>
        <xdr:cNvCxnSpPr/>
      </xdr:nvCxnSpPr>
      <xdr:spPr>
        <a:xfrm>
          <a:off x="2908300" y="13666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29211</xdr:rowOff>
    </xdr:from>
    <xdr:to>
      <xdr:col>10</xdr:col>
      <xdr:colOff>165100</xdr:colOff>
      <xdr:row>79</xdr:row>
      <xdr:rowOff>130811</xdr:rowOff>
    </xdr:to>
    <xdr:sp macro="" textlink="">
      <xdr:nvSpPr>
        <xdr:cNvPr id="213" name="楕円 212">
          <a:extLst>
            <a:ext uri="{FF2B5EF4-FFF2-40B4-BE49-F238E27FC236}">
              <a16:creationId xmlns:a16="http://schemas.microsoft.com/office/drawing/2014/main" id="{7751FF16-0C76-4B34-BA76-717B94CECB1C}"/>
            </a:ext>
          </a:extLst>
        </xdr:cNvPr>
        <xdr:cNvSpPr/>
      </xdr:nvSpPr>
      <xdr:spPr>
        <a:xfrm>
          <a:off x="1968500" y="135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80011</xdr:rowOff>
    </xdr:from>
    <xdr:to>
      <xdr:col>15</xdr:col>
      <xdr:colOff>50800</xdr:colOff>
      <xdr:row>79</xdr:row>
      <xdr:rowOff>121920</xdr:rowOff>
    </xdr:to>
    <xdr:cxnSp macro="">
      <xdr:nvCxnSpPr>
        <xdr:cNvPr id="214" name="直線コネクタ 213">
          <a:extLst>
            <a:ext uri="{FF2B5EF4-FFF2-40B4-BE49-F238E27FC236}">
              <a16:creationId xmlns:a16="http://schemas.microsoft.com/office/drawing/2014/main" id="{AFB7FA5E-8456-428A-BA32-ACDA159ED688}"/>
            </a:ext>
          </a:extLst>
        </xdr:cNvPr>
        <xdr:cNvCxnSpPr/>
      </xdr:nvCxnSpPr>
      <xdr:spPr>
        <a:xfrm>
          <a:off x="2019300" y="136245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53357</xdr:rowOff>
    </xdr:from>
    <xdr:ext cx="405111" cy="259045"/>
    <xdr:sp macro="" textlink="">
      <xdr:nvSpPr>
        <xdr:cNvPr id="215" name="n_1aveValue【福祉施設】&#10;有形固定資産減価償却率">
          <a:extLst>
            <a:ext uri="{FF2B5EF4-FFF2-40B4-BE49-F238E27FC236}">
              <a16:creationId xmlns:a16="http://schemas.microsoft.com/office/drawing/2014/main" id="{0E5F4A99-21DB-4136-8638-8140078870FB}"/>
            </a:ext>
          </a:extLst>
        </xdr:cNvPr>
        <xdr:cNvSpPr txBox="1"/>
      </xdr:nvSpPr>
      <xdr:spPr>
        <a:xfrm>
          <a:off x="3582044"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167657</xdr:rowOff>
    </xdr:from>
    <xdr:ext cx="405111" cy="259045"/>
    <xdr:sp macro="" textlink="">
      <xdr:nvSpPr>
        <xdr:cNvPr id="216" name="n_2aveValue【福祉施設】&#10;有形固定資産減価償却率">
          <a:extLst>
            <a:ext uri="{FF2B5EF4-FFF2-40B4-BE49-F238E27FC236}">
              <a16:creationId xmlns:a16="http://schemas.microsoft.com/office/drawing/2014/main" id="{FB4AF09F-A0E6-42DD-BC1E-7D4D5145EC43}"/>
            </a:ext>
          </a:extLst>
        </xdr:cNvPr>
        <xdr:cNvSpPr txBox="1"/>
      </xdr:nvSpPr>
      <xdr:spPr>
        <a:xfrm>
          <a:off x="2705744" y="1388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142891</xdr:rowOff>
    </xdr:from>
    <xdr:ext cx="405111" cy="259045"/>
    <xdr:sp macro="" textlink="">
      <xdr:nvSpPr>
        <xdr:cNvPr id="217" name="n_3aveValue【福祉施設】&#10;有形固定資産減価償却率">
          <a:extLst>
            <a:ext uri="{FF2B5EF4-FFF2-40B4-BE49-F238E27FC236}">
              <a16:creationId xmlns:a16="http://schemas.microsoft.com/office/drawing/2014/main" id="{CE3AC0C1-AFA1-472C-8E9D-D3008DA256C7}"/>
            </a:ext>
          </a:extLst>
        </xdr:cNvPr>
        <xdr:cNvSpPr txBox="1"/>
      </xdr:nvSpPr>
      <xdr:spPr>
        <a:xfrm>
          <a:off x="1816744" y="13858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23513</xdr:rowOff>
    </xdr:from>
    <xdr:ext cx="405111" cy="259045"/>
    <xdr:sp macro="" textlink="">
      <xdr:nvSpPr>
        <xdr:cNvPr id="218" name="n_4aveValue【福祉施設】&#10;有形固定資産減価償却率">
          <a:extLst>
            <a:ext uri="{FF2B5EF4-FFF2-40B4-BE49-F238E27FC236}">
              <a16:creationId xmlns:a16="http://schemas.microsoft.com/office/drawing/2014/main" id="{9A798B38-8B9D-4D47-A553-C413C8438E6C}"/>
            </a:ext>
          </a:extLst>
        </xdr:cNvPr>
        <xdr:cNvSpPr txBox="1"/>
      </xdr:nvSpPr>
      <xdr:spPr>
        <a:xfrm>
          <a:off x="9277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59707</xdr:rowOff>
    </xdr:from>
    <xdr:ext cx="405111" cy="259045"/>
    <xdr:sp macro="" textlink="">
      <xdr:nvSpPr>
        <xdr:cNvPr id="219" name="n_1mainValue【福祉施設】&#10;有形固定資産減価償却率">
          <a:extLst>
            <a:ext uri="{FF2B5EF4-FFF2-40B4-BE49-F238E27FC236}">
              <a16:creationId xmlns:a16="http://schemas.microsoft.com/office/drawing/2014/main" id="{ED78E2E8-B62C-46D8-BF0C-E5C9D33645E8}"/>
            </a:ext>
          </a:extLst>
        </xdr:cNvPr>
        <xdr:cNvSpPr txBox="1"/>
      </xdr:nvSpPr>
      <xdr:spPr>
        <a:xfrm>
          <a:off x="35820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17797</xdr:rowOff>
    </xdr:from>
    <xdr:ext cx="405111" cy="259045"/>
    <xdr:sp macro="" textlink="">
      <xdr:nvSpPr>
        <xdr:cNvPr id="220" name="n_2mainValue【福祉施設】&#10;有形固定資産減価償却率">
          <a:extLst>
            <a:ext uri="{FF2B5EF4-FFF2-40B4-BE49-F238E27FC236}">
              <a16:creationId xmlns:a16="http://schemas.microsoft.com/office/drawing/2014/main" id="{FD0C2E6E-D83C-4D64-8236-C8B43DAB1D5C}"/>
            </a:ext>
          </a:extLst>
        </xdr:cNvPr>
        <xdr:cNvSpPr txBox="1"/>
      </xdr:nvSpPr>
      <xdr:spPr>
        <a:xfrm>
          <a:off x="27057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147338</xdr:rowOff>
    </xdr:from>
    <xdr:ext cx="405111" cy="259045"/>
    <xdr:sp macro="" textlink="">
      <xdr:nvSpPr>
        <xdr:cNvPr id="221" name="n_3mainValue【福祉施設】&#10;有形固定資産減価償却率">
          <a:extLst>
            <a:ext uri="{FF2B5EF4-FFF2-40B4-BE49-F238E27FC236}">
              <a16:creationId xmlns:a16="http://schemas.microsoft.com/office/drawing/2014/main" id="{5655F837-E309-4198-A6FF-25CD2D47E97B}"/>
            </a:ext>
          </a:extLst>
        </xdr:cNvPr>
        <xdr:cNvSpPr txBox="1"/>
      </xdr:nvSpPr>
      <xdr:spPr>
        <a:xfrm>
          <a:off x="1816744" y="1334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2" name="正方形/長方形 221">
          <a:extLst>
            <a:ext uri="{FF2B5EF4-FFF2-40B4-BE49-F238E27FC236}">
              <a16:creationId xmlns:a16="http://schemas.microsoft.com/office/drawing/2014/main" id="{98954E8F-5BB1-441B-B5FF-C8C6EF424F9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3" name="正方形/長方形 222">
          <a:extLst>
            <a:ext uri="{FF2B5EF4-FFF2-40B4-BE49-F238E27FC236}">
              <a16:creationId xmlns:a16="http://schemas.microsoft.com/office/drawing/2014/main" id="{808F7B85-682D-48E6-AAB0-46C1DC75EF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4" name="正方形/長方形 223">
          <a:extLst>
            <a:ext uri="{FF2B5EF4-FFF2-40B4-BE49-F238E27FC236}">
              <a16:creationId xmlns:a16="http://schemas.microsoft.com/office/drawing/2014/main" id="{5D569A6E-8930-444A-A211-905C1A6A966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5" name="正方形/長方形 224">
          <a:extLst>
            <a:ext uri="{FF2B5EF4-FFF2-40B4-BE49-F238E27FC236}">
              <a16:creationId xmlns:a16="http://schemas.microsoft.com/office/drawing/2014/main" id="{E9D03D5B-55C1-44FC-893F-4CC240035AD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6" name="正方形/長方形 225">
          <a:extLst>
            <a:ext uri="{FF2B5EF4-FFF2-40B4-BE49-F238E27FC236}">
              <a16:creationId xmlns:a16="http://schemas.microsoft.com/office/drawing/2014/main" id="{CD976469-A4A4-4CA9-A1D0-5EDD8C63175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7" name="正方形/長方形 226">
          <a:extLst>
            <a:ext uri="{FF2B5EF4-FFF2-40B4-BE49-F238E27FC236}">
              <a16:creationId xmlns:a16="http://schemas.microsoft.com/office/drawing/2014/main" id="{3E6F66D0-9675-4E41-A3B5-1484A67FD7B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8" name="正方形/長方形 227">
          <a:extLst>
            <a:ext uri="{FF2B5EF4-FFF2-40B4-BE49-F238E27FC236}">
              <a16:creationId xmlns:a16="http://schemas.microsoft.com/office/drawing/2014/main" id="{FC6CEBC1-B380-41E0-8F6B-EE93B14B839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9" name="正方形/長方形 228">
          <a:extLst>
            <a:ext uri="{FF2B5EF4-FFF2-40B4-BE49-F238E27FC236}">
              <a16:creationId xmlns:a16="http://schemas.microsoft.com/office/drawing/2014/main" id="{D40F08AE-724C-423B-A51F-A6144C4409D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0" name="テキスト ボックス 229">
          <a:extLst>
            <a:ext uri="{FF2B5EF4-FFF2-40B4-BE49-F238E27FC236}">
              <a16:creationId xmlns:a16="http://schemas.microsoft.com/office/drawing/2014/main" id="{8E4E6244-6284-4349-B1CE-757689EE0C5B}"/>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1" name="直線コネクタ 230">
          <a:extLst>
            <a:ext uri="{FF2B5EF4-FFF2-40B4-BE49-F238E27FC236}">
              <a16:creationId xmlns:a16="http://schemas.microsoft.com/office/drawing/2014/main" id="{25DBBD5F-374C-49A6-97C1-1687AD28FD5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2" name="直線コネクタ 231">
          <a:extLst>
            <a:ext uri="{FF2B5EF4-FFF2-40B4-BE49-F238E27FC236}">
              <a16:creationId xmlns:a16="http://schemas.microsoft.com/office/drawing/2014/main" id="{9EE228DA-2405-460D-B75D-8CA625429027}"/>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3" name="テキスト ボックス 232">
          <a:extLst>
            <a:ext uri="{FF2B5EF4-FFF2-40B4-BE49-F238E27FC236}">
              <a16:creationId xmlns:a16="http://schemas.microsoft.com/office/drawing/2014/main" id="{C7272C57-932B-44EB-BE89-8B1B842CB5D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4" name="直線コネクタ 233">
          <a:extLst>
            <a:ext uri="{FF2B5EF4-FFF2-40B4-BE49-F238E27FC236}">
              <a16:creationId xmlns:a16="http://schemas.microsoft.com/office/drawing/2014/main" id="{012A50B8-9530-4DE7-9E61-2C80D1745AB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5" name="テキスト ボックス 234">
          <a:extLst>
            <a:ext uri="{FF2B5EF4-FFF2-40B4-BE49-F238E27FC236}">
              <a16:creationId xmlns:a16="http://schemas.microsoft.com/office/drawing/2014/main" id="{C400D38A-8857-4701-81CB-77BDF8F760A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6" name="直線コネクタ 235">
          <a:extLst>
            <a:ext uri="{FF2B5EF4-FFF2-40B4-BE49-F238E27FC236}">
              <a16:creationId xmlns:a16="http://schemas.microsoft.com/office/drawing/2014/main" id="{0E5FF1E9-8B2C-4735-B188-6280F951F6C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7" name="テキスト ボックス 236">
          <a:extLst>
            <a:ext uri="{FF2B5EF4-FFF2-40B4-BE49-F238E27FC236}">
              <a16:creationId xmlns:a16="http://schemas.microsoft.com/office/drawing/2014/main" id="{ADACB49A-81A1-45E0-BFFF-2F3EEDE1345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8" name="直線コネクタ 237">
          <a:extLst>
            <a:ext uri="{FF2B5EF4-FFF2-40B4-BE49-F238E27FC236}">
              <a16:creationId xmlns:a16="http://schemas.microsoft.com/office/drawing/2014/main" id="{E290A473-440C-464D-9C78-69B27E7296C2}"/>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9" name="テキスト ボックス 238">
          <a:extLst>
            <a:ext uri="{FF2B5EF4-FFF2-40B4-BE49-F238E27FC236}">
              <a16:creationId xmlns:a16="http://schemas.microsoft.com/office/drawing/2014/main" id="{149657F2-040F-4D2B-8FFB-18177B72CE9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0" name="直線コネクタ 239">
          <a:extLst>
            <a:ext uri="{FF2B5EF4-FFF2-40B4-BE49-F238E27FC236}">
              <a16:creationId xmlns:a16="http://schemas.microsoft.com/office/drawing/2014/main" id="{3EAE2564-627C-4AAC-8E69-1FF8673A3F1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1" name="テキスト ボックス 240">
          <a:extLst>
            <a:ext uri="{FF2B5EF4-FFF2-40B4-BE49-F238E27FC236}">
              <a16:creationId xmlns:a16="http://schemas.microsoft.com/office/drawing/2014/main" id="{DD9B746F-490E-41C6-91D6-FD64D19B21E4}"/>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9280CA13-D876-461C-98FC-48DCB5D567A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82A1D6A2-3938-48DB-A589-AB8225CC31C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C01BFAB8-F3BA-4F8E-8AEA-653DDD9F0DC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132969</xdr:rowOff>
    </xdr:from>
    <xdr:to>
      <xdr:col>54</xdr:col>
      <xdr:colOff>189865</xdr:colOff>
      <xdr:row>86</xdr:row>
      <xdr:rowOff>103251</xdr:rowOff>
    </xdr:to>
    <xdr:cxnSp macro="">
      <xdr:nvCxnSpPr>
        <xdr:cNvPr id="245" name="直線コネクタ 244">
          <a:extLst>
            <a:ext uri="{FF2B5EF4-FFF2-40B4-BE49-F238E27FC236}">
              <a16:creationId xmlns:a16="http://schemas.microsoft.com/office/drawing/2014/main" id="{122D3D93-C385-4199-824E-84D3F7917EF7}"/>
            </a:ext>
          </a:extLst>
        </xdr:cNvPr>
        <xdr:cNvCxnSpPr/>
      </xdr:nvCxnSpPr>
      <xdr:spPr>
        <a:xfrm flipV="1">
          <a:off x="10476865" y="13334619"/>
          <a:ext cx="0" cy="1513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107078</xdr:rowOff>
    </xdr:from>
    <xdr:ext cx="469744" cy="259045"/>
    <xdr:sp macro="" textlink="">
      <xdr:nvSpPr>
        <xdr:cNvPr id="246" name="【福祉施設】&#10;一人当たり面積最小値テキスト">
          <a:extLst>
            <a:ext uri="{FF2B5EF4-FFF2-40B4-BE49-F238E27FC236}">
              <a16:creationId xmlns:a16="http://schemas.microsoft.com/office/drawing/2014/main" id="{6437005C-6A70-4CF8-BDEE-0CB0F8A3063A}"/>
            </a:ext>
          </a:extLst>
        </xdr:cNvPr>
        <xdr:cNvSpPr txBox="1"/>
      </xdr:nvSpPr>
      <xdr:spPr>
        <a:xfrm>
          <a:off x="10515600" y="1485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103251</xdr:rowOff>
    </xdr:from>
    <xdr:to>
      <xdr:col>55</xdr:col>
      <xdr:colOff>88900</xdr:colOff>
      <xdr:row>86</xdr:row>
      <xdr:rowOff>103251</xdr:rowOff>
    </xdr:to>
    <xdr:cxnSp macro="">
      <xdr:nvCxnSpPr>
        <xdr:cNvPr id="247" name="直線コネクタ 246">
          <a:extLst>
            <a:ext uri="{FF2B5EF4-FFF2-40B4-BE49-F238E27FC236}">
              <a16:creationId xmlns:a16="http://schemas.microsoft.com/office/drawing/2014/main" id="{9DC675B0-4266-4322-A013-43ED3C1BDBBC}"/>
            </a:ext>
          </a:extLst>
        </xdr:cNvPr>
        <xdr:cNvCxnSpPr/>
      </xdr:nvCxnSpPr>
      <xdr:spPr>
        <a:xfrm>
          <a:off x="10388600" y="1484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79646</xdr:rowOff>
    </xdr:from>
    <xdr:ext cx="469744" cy="259045"/>
    <xdr:sp macro="" textlink="">
      <xdr:nvSpPr>
        <xdr:cNvPr id="248" name="【福祉施設】&#10;一人当たり面積最大値テキスト">
          <a:extLst>
            <a:ext uri="{FF2B5EF4-FFF2-40B4-BE49-F238E27FC236}">
              <a16:creationId xmlns:a16="http://schemas.microsoft.com/office/drawing/2014/main" id="{713D6DEC-94E5-4915-88C6-F604A17318A0}"/>
            </a:ext>
          </a:extLst>
        </xdr:cNvPr>
        <xdr:cNvSpPr txBox="1"/>
      </xdr:nvSpPr>
      <xdr:spPr>
        <a:xfrm>
          <a:off x="10515600" y="13109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132969</xdr:rowOff>
    </xdr:from>
    <xdr:to>
      <xdr:col>55</xdr:col>
      <xdr:colOff>88900</xdr:colOff>
      <xdr:row>77</xdr:row>
      <xdr:rowOff>132969</xdr:rowOff>
    </xdr:to>
    <xdr:cxnSp macro="">
      <xdr:nvCxnSpPr>
        <xdr:cNvPr id="249" name="直線コネクタ 248">
          <a:extLst>
            <a:ext uri="{FF2B5EF4-FFF2-40B4-BE49-F238E27FC236}">
              <a16:creationId xmlns:a16="http://schemas.microsoft.com/office/drawing/2014/main" id="{4FBD1BD5-BD85-4FCA-B78E-C98C51CC6D20}"/>
            </a:ext>
          </a:extLst>
        </xdr:cNvPr>
        <xdr:cNvCxnSpPr/>
      </xdr:nvCxnSpPr>
      <xdr:spPr>
        <a:xfrm>
          <a:off x="10388600" y="13334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52215</xdr:rowOff>
    </xdr:from>
    <xdr:ext cx="469744" cy="259045"/>
    <xdr:sp macro="" textlink="">
      <xdr:nvSpPr>
        <xdr:cNvPr id="250" name="【福祉施設】&#10;一人当たり面積平均値テキスト">
          <a:extLst>
            <a:ext uri="{FF2B5EF4-FFF2-40B4-BE49-F238E27FC236}">
              <a16:creationId xmlns:a16="http://schemas.microsoft.com/office/drawing/2014/main" id="{6B1A1BE2-8EE2-4258-81D1-696F5AA48E01}"/>
            </a:ext>
          </a:extLst>
        </xdr:cNvPr>
        <xdr:cNvSpPr txBox="1"/>
      </xdr:nvSpPr>
      <xdr:spPr>
        <a:xfrm>
          <a:off x="10515600" y="1445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73788</xdr:rowOff>
    </xdr:from>
    <xdr:to>
      <xdr:col>55</xdr:col>
      <xdr:colOff>50800</xdr:colOff>
      <xdr:row>85</xdr:row>
      <xdr:rowOff>3938</xdr:rowOff>
    </xdr:to>
    <xdr:sp macro="" textlink="">
      <xdr:nvSpPr>
        <xdr:cNvPr id="251" name="フローチャート: 判断 250">
          <a:extLst>
            <a:ext uri="{FF2B5EF4-FFF2-40B4-BE49-F238E27FC236}">
              <a16:creationId xmlns:a16="http://schemas.microsoft.com/office/drawing/2014/main" id="{242F4AE6-9C03-48B9-A4B3-B776D8E16E94}"/>
            </a:ext>
          </a:extLst>
        </xdr:cNvPr>
        <xdr:cNvSpPr/>
      </xdr:nvSpPr>
      <xdr:spPr>
        <a:xfrm>
          <a:off x="10426700" y="1447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45213</xdr:rowOff>
    </xdr:from>
    <xdr:to>
      <xdr:col>50</xdr:col>
      <xdr:colOff>165100</xdr:colOff>
      <xdr:row>84</xdr:row>
      <xdr:rowOff>146813</xdr:rowOff>
    </xdr:to>
    <xdr:sp macro="" textlink="">
      <xdr:nvSpPr>
        <xdr:cNvPr id="252" name="フローチャート: 判断 251">
          <a:extLst>
            <a:ext uri="{FF2B5EF4-FFF2-40B4-BE49-F238E27FC236}">
              <a16:creationId xmlns:a16="http://schemas.microsoft.com/office/drawing/2014/main" id="{6012C742-D29C-4F43-9AB0-FEA8F8733CD3}"/>
            </a:ext>
          </a:extLst>
        </xdr:cNvPr>
        <xdr:cNvSpPr/>
      </xdr:nvSpPr>
      <xdr:spPr>
        <a:xfrm>
          <a:off x="9588500" y="1444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69596</xdr:rowOff>
    </xdr:from>
    <xdr:to>
      <xdr:col>46</xdr:col>
      <xdr:colOff>38100</xdr:colOff>
      <xdr:row>84</xdr:row>
      <xdr:rowOff>171196</xdr:rowOff>
    </xdr:to>
    <xdr:sp macro="" textlink="">
      <xdr:nvSpPr>
        <xdr:cNvPr id="253" name="フローチャート: 判断 252">
          <a:extLst>
            <a:ext uri="{FF2B5EF4-FFF2-40B4-BE49-F238E27FC236}">
              <a16:creationId xmlns:a16="http://schemas.microsoft.com/office/drawing/2014/main" id="{797BC238-FAB4-40FC-8A08-0FEC53E70568}"/>
            </a:ext>
          </a:extLst>
        </xdr:cNvPr>
        <xdr:cNvSpPr/>
      </xdr:nvSpPr>
      <xdr:spPr>
        <a:xfrm>
          <a:off x="8699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81407</xdr:rowOff>
    </xdr:from>
    <xdr:to>
      <xdr:col>41</xdr:col>
      <xdr:colOff>101600</xdr:colOff>
      <xdr:row>85</xdr:row>
      <xdr:rowOff>11557</xdr:rowOff>
    </xdr:to>
    <xdr:sp macro="" textlink="">
      <xdr:nvSpPr>
        <xdr:cNvPr id="254" name="フローチャート: 判断 253">
          <a:extLst>
            <a:ext uri="{FF2B5EF4-FFF2-40B4-BE49-F238E27FC236}">
              <a16:creationId xmlns:a16="http://schemas.microsoft.com/office/drawing/2014/main" id="{A8741970-8A93-4BBF-9FF7-D3CC60144102}"/>
            </a:ext>
          </a:extLst>
        </xdr:cNvPr>
        <xdr:cNvSpPr/>
      </xdr:nvSpPr>
      <xdr:spPr>
        <a:xfrm>
          <a:off x="7810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108077</xdr:rowOff>
    </xdr:from>
    <xdr:to>
      <xdr:col>36</xdr:col>
      <xdr:colOff>165100</xdr:colOff>
      <xdr:row>85</xdr:row>
      <xdr:rowOff>38227</xdr:rowOff>
    </xdr:to>
    <xdr:sp macro="" textlink="">
      <xdr:nvSpPr>
        <xdr:cNvPr id="255" name="フローチャート: 判断 254">
          <a:extLst>
            <a:ext uri="{FF2B5EF4-FFF2-40B4-BE49-F238E27FC236}">
              <a16:creationId xmlns:a16="http://schemas.microsoft.com/office/drawing/2014/main" id="{5B570D6D-0C00-4244-9256-AF461728C6B1}"/>
            </a:ext>
          </a:extLst>
        </xdr:cNvPr>
        <xdr:cNvSpPr/>
      </xdr:nvSpPr>
      <xdr:spPr>
        <a:xfrm>
          <a:off x="6921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E2772502-C037-48F3-9B3D-EAB8B2317D9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7AB1EB1-8C8F-4E06-BF03-76DF5F7ED5A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708E1A44-7ECE-4974-A2FB-7EABB7805C0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4D5BB720-DF7D-45B4-8109-615FD0A4F4A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7EF64A45-AF83-41C4-9867-4DEA4118F36A}"/>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159513</xdr:rowOff>
    </xdr:from>
    <xdr:to>
      <xdr:col>55</xdr:col>
      <xdr:colOff>50800</xdr:colOff>
      <xdr:row>83</xdr:row>
      <xdr:rowOff>89663</xdr:rowOff>
    </xdr:to>
    <xdr:sp macro="" textlink="">
      <xdr:nvSpPr>
        <xdr:cNvPr id="261" name="楕円 260">
          <a:extLst>
            <a:ext uri="{FF2B5EF4-FFF2-40B4-BE49-F238E27FC236}">
              <a16:creationId xmlns:a16="http://schemas.microsoft.com/office/drawing/2014/main" id="{D0152934-DD77-4E25-8428-DFAF0F006098}"/>
            </a:ext>
          </a:extLst>
        </xdr:cNvPr>
        <xdr:cNvSpPr/>
      </xdr:nvSpPr>
      <xdr:spPr>
        <a:xfrm>
          <a:off x="10426700" y="14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10940</xdr:rowOff>
    </xdr:from>
    <xdr:ext cx="469744" cy="259045"/>
    <xdr:sp macro="" textlink="">
      <xdr:nvSpPr>
        <xdr:cNvPr id="262" name="【福祉施設】&#10;一人当たり面積該当値テキスト">
          <a:extLst>
            <a:ext uri="{FF2B5EF4-FFF2-40B4-BE49-F238E27FC236}">
              <a16:creationId xmlns:a16="http://schemas.microsoft.com/office/drawing/2014/main" id="{241B2A40-518F-42A7-8FC5-3488A874A130}"/>
            </a:ext>
          </a:extLst>
        </xdr:cNvPr>
        <xdr:cNvSpPr txBox="1"/>
      </xdr:nvSpPr>
      <xdr:spPr>
        <a:xfrm>
          <a:off x="10515600" y="1406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162940</xdr:rowOff>
    </xdr:from>
    <xdr:to>
      <xdr:col>50</xdr:col>
      <xdr:colOff>165100</xdr:colOff>
      <xdr:row>83</xdr:row>
      <xdr:rowOff>93090</xdr:rowOff>
    </xdr:to>
    <xdr:sp macro="" textlink="">
      <xdr:nvSpPr>
        <xdr:cNvPr id="263" name="楕円 262">
          <a:extLst>
            <a:ext uri="{FF2B5EF4-FFF2-40B4-BE49-F238E27FC236}">
              <a16:creationId xmlns:a16="http://schemas.microsoft.com/office/drawing/2014/main" id="{25C6708B-76C2-4371-99DE-12AFCFAAA268}"/>
            </a:ext>
          </a:extLst>
        </xdr:cNvPr>
        <xdr:cNvSpPr/>
      </xdr:nvSpPr>
      <xdr:spPr>
        <a:xfrm>
          <a:off x="9588500" y="1422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38863</xdr:rowOff>
    </xdr:from>
    <xdr:to>
      <xdr:col>55</xdr:col>
      <xdr:colOff>0</xdr:colOff>
      <xdr:row>83</xdr:row>
      <xdr:rowOff>42290</xdr:rowOff>
    </xdr:to>
    <xdr:cxnSp macro="">
      <xdr:nvCxnSpPr>
        <xdr:cNvPr id="264" name="直線コネクタ 263">
          <a:extLst>
            <a:ext uri="{FF2B5EF4-FFF2-40B4-BE49-F238E27FC236}">
              <a16:creationId xmlns:a16="http://schemas.microsoft.com/office/drawing/2014/main" id="{90BD892B-4AD2-4B69-ABD2-CAC9FA6084DD}"/>
            </a:ext>
          </a:extLst>
        </xdr:cNvPr>
        <xdr:cNvCxnSpPr/>
      </xdr:nvCxnSpPr>
      <xdr:spPr>
        <a:xfrm flipV="1">
          <a:off x="9639300" y="14269213"/>
          <a:ext cx="8382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167132</xdr:rowOff>
    </xdr:from>
    <xdr:to>
      <xdr:col>46</xdr:col>
      <xdr:colOff>38100</xdr:colOff>
      <xdr:row>83</xdr:row>
      <xdr:rowOff>97282</xdr:rowOff>
    </xdr:to>
    <xdr:sp macro="" textlink="">
      <xdr:nvSpPr>
        <xdr:cNvPr id="265" name="楕円 264">
          <a:extLst>
            <a:ext uri="{FF2B5EF4-FFF2-40B4-BE49-F238E27FC236}">
              <a16:creationId xmlns:a16="http://schemas.microsoft.com/office/drawing/2014/main" id="{EFB23304-AB0B-4F1D-97DE-1F64CC18DF21}"/>
            </a:ext>
          </a:extLst>
        </xdr:cNvPr>
        <xdr:cNvSpPr/>
      </xdr:nvSpPr>
      <xdr:spPr>
        <a:xfrm>
          <a:off x="8699500" y="1422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42290</xdr:rowOff>
    </xdr:from>
    <xdr:to>
      <xdr:col>50</xdr:col>
      <xdr:colOff>114300</xdr:colOff>
      <xdr:row>83</xdr:row>
      <xdr:rowOff>46482</xdr:rowOff>
    </xdr:to>
    <xdr:cxnSp macro="">
      <xdr:nvCxnSpPr>
        <xdr:cNvPr id="266" name="直線コネクタ 265">
          <a:extLst>
            <a:ext uri="{FF2B5EF4-FFF2-40B4-BE49-F238E27FC236}">
              <a16:creationId xmlns:a16="http://schemas.microsoft.com/office/drawing/2014/main" id="{760836E0-168C-4596-B53C-6D0847C8212D}"/>
            </a:ext>
          </a:extLst>
        </xdr:cNvPr>
        <xdr:cNvCxnSpPr/>
      </xdr:nvCxnSpPr>
      <xdr:spPr>
        <a:xfrm flipV="1">
          <a:off x="8750300" y="14272640"/>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167512</xdr:rowOff>
    </xdr:from>
    <xdr:to>
      <xdr:col>41</xdr:col>
      <xdr:colOff>101600</xdr:colOff>
      <xdr:row>83</xdr:row>
      <xdr:rowOff>97662</xdr:rowOff>
    </xdr:to>
    <xdr:sp macro="" textlink="">
      <xdr:nvSpPr>
        <xdr:cNvPr id="267" name="楕円 266">
          <a:extLst>
            <a:ext uri="{FF2B5EF4-FFF2-40B4-BE49-F238E27FC236}">
              <a16:creationId xmlns:a16="http://schemas.microsoft.com/office/drawing/2014/main" id="{A5309B94-AAFE-4BC2-B3F2-6D9EBE73BCC4}"/>
            </a:ext>
          </a:extLst>
        </xdr:cNvPr>
        <xdr:cNvSpPr/>
      </xdr:nvSpPr>
      <xdr:spPr>
        <a:xfrm>
          <a:off x="7810500" y="1422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46482</xdr:rowOff>
    </xdr:from>
    <xdr:to>
      <xdr:col>45</xdr:col>
      <xdr:colOff>177800</xdr:colOff>
      <xdr:row>83</xdr:row>
      <xdr:rowOff>46862</xdr:rowOff>
    </xdr:to>
    <xdr:cxnSp macro="">
      <xdr:nvCxnSpPr>
        <xdr:cNvPr id="268" name="直線コネクタ 267">
          <a:extLst>
            <a:ext uri="{FF2B5EF4-FFF2-40B4-BE49-F238E27FC236}">
              <a16:creationId xmlns:a16="http://schemas.microsoft.com/office/drawing/2014/main" id="{9501AC6F-9BD1-4C2F-ABD2-11CBEB6AD500}"/>
            </a:ext>
          </a:extLst>
        </xdr:cNvPr>
        <xdr:cNvCxnSpPr/>
      </xdr:nvCxnSpPr>
      <xdr:spPr>
        <a:xfrm flipV="1">
          <a:off x="7861300" y="14276832"/>
          <a:ext cx="889000" cy="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137940</xdr:rowOff>
    </xdr:from>
    <xdr:ext cx="469744" cy="259045"/>
    <xdr:sp macro="" textlink="">
      <xdr:nvSpPr>
        <xdr:cNvPr id="269" name="n_1aveValue【福祉施設】&#10;一人当たり面積">
          <a:extLst>
            <a:ext uri="{FF2B5EF4-FFF2-40B4-BE49-F238E27FC236}">
              <a16:creationId xmlns:a16="http://schemas.microsoft.com/office/drawing/2014/main" id="{B07055FA-210B-454D-8895-7A6F4CB4C061}"/>
            </a:ext>
          </a:extLst>
        </xdr:cNvPr>
        <xdr:cNvSpPr txBox="1"/>
      </xdr:nvSpPr>
      <xdr:spPr>
        <a:xfrm>
          <a:off x="9391727" y="1453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162323</xdr:rowOff>
    </xdr:from>
    <xdr:ext cx="469744" cy="259045"/>
    <xdr:sp macro="" textlink="">
      <xdr:nvSpPr>
        <xdr:cNvPr id="270" name="n_2aveValue【福祉施設】&#10;一人当たり面積">
          <a:extLst>
            <a:ext uri="{FF2B5EF4-FFF2-40B4-BE49-F238E27FC236}">
              <a16:creationId xmlns:a16="http://schemas.microsoft.com/office/drawing/2014/main" id="{DEE54C05-A881-4E7D-A474-0077A278A5EF}"/>
            </a:ext>
          </a:extLst>
        </xdr:cNvPr>
        <xdr:cNvSpPr txBox="1"/>
      </xdr:nvSpPr>
      <xdr:spPr>
        <a:xfrm>
          <a:off x="8515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2684</xdr:rowOff>
    </xdr:from>
    <xdr:ext cx="469744" cy="259045"/>
    <xdr:sp macro="" textlink="">
      <xdr:nvSpPr>
        <xdr:cNvPr id="271" name="n_3aveValue【福祉施設】&#10;一人当たり面積">
          <a:extLst>
            <a:ext uri="{FF2B5EF4-FFF2-40B4-BE49-F238E27FC236}">
              <a16:creationId xmlns:a16="http://schemas.microsoft.com/office/drawing/2014/main" id="{6CC8765E-DC87-42C2-9153-3F8AC6784392}"/>
            </a:ext>
          </a:extLst>
        </xdr:cNvPr>
        <xdr:cNvSpPr txBox="1"/>
      </xdr:nvSpPr>
      <xdr:spPr>
        <a:xfrm>
          <a:off x="76264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54754</xdr:rowOff>
    </xdr:from>
    <xdr:ext cx="469744" cy="259045"/>
    <xdr:sp macro="" textlink="">
      <xdr:nvSpPr>
        <xdr:cNvPr id="272" name="n_4aveValue【福祉施設】&#10;一人当たり面積">
          <a:extLst>
            <a:ext uri="{FF2B5EF4-FFF2-40B4-BE49-F238E27FC236}">
              <a16:creationId xmlns:a16="http://schemas.microsoft.com/office/drawing/2014/main" id="{8A7184C1-2973-4398-8E4E-5950E3B9EC96}"/>
            </a:ext>
          </a:extLst>
        </xdr:cNvPr>
        <xdr:cNvSpPr txBox="1"/>
      </xdr:nvSpPr>
      <xdr:spPr>
        <a:xfrm>
          <a:off x="6737427" y="1428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109617</xdr:rowOff>
    </xdr:from>
    <xdr:ext cx="469744" cy="259045"/>
    <xdr:sp macro="" textlink="">
      <xdr:nvSpPr>
        <xdr:cNvPr id="273" name="n_1mainValue【福祉施設】&#10;一人当たり面積">
          <a:extLst>
            <a:ext uri="{FF2B5EF4-FFF2-40B4-BE49-F238E27FC236}">
              <a16:creationId xmlns:a16="http://schemas.microsoft.com/office/drawing/2014/main" id="{9BF779E7-E180-4175-9299-736344ED10C0}"/>
            </a:ext>
          </a:extLst>
        </xdr:cNvPr>
        <xdr:cNvSpPr txBox="1"/>
      </xdr:nvSpPr>
      <xdr:spPr>
        <a:xfrm>
          <a:off x="9391727" y="139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113809</xdr:rowOff>
    </xdr:from>
    <xdr:ext cx="469744" cy="259045"/>
    <xdr:sp macro="" textlink="">
      <xdr:nvSpPr>
        <xdr:cNvPr id="274" name="n_2mainValue【福祉施設】&#10;一人当たり面積">
          <a:extLst>
            <a:ext uri="{FF2B5EF4-FFF2-40B4-BE49-F238E27FC236}">
              <a16:creationId xmlns:a16="http://schemas.microsoft.com/office/drawing/2014/main" id="{928BCF74-FADC-485E-BC80-4842EE7D01BB}"/>
            </a:ext>
          </a:extLst>
        </xdr:cNvPr>
        <xdr:cNvSpPr txBox="1"/>
      </xdr:nvSpPr>
      <xdr:spPr>
        <a:xfrm>
          <a:off x="8515427" y="1400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114189</xdr:rowOff>
    </xdr:from>
    <xdr:ext cx="469744" cy="259045"/>
    <xdr:sp macro="" textlink="">
      <xdr:nvSpPr>
        <xdr:cNvPr id="275" name="n_3mainValue【福祉施設】&#10;一人当たり面積">
          <a:extLst>
            <a:ext uri="{FF2B5EF4-FFF2-40B4-BE49-F238E27FC236}">
              <a16:creationId xmlns:a16="http://schemas.microsoft.com/office/drawing/2014/main" id="{2F1656D7-EE62-442A-A141-265937345A62}"/>
            </a:ext>
          </a:extLst>
        </xdr:cNvPr>
        <xdr:cNvSpPr txBox="1"/>
      </xdr:nvSpPr>
      <xdr:spPr>
        <a:xfrm>
          <a:off x="7626427" y="1400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C1495161-ED6A-447D-BA29-858F8933995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523ACBF5-0FDA-444D-8F41-60359AAD0BB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D6C6A46B-43AA-4E44-A016-0B8454E77D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5CC1EE84-FA23-427A-A4D5-957607F9708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8439AD8A-17D5-4531-8A3D-141F4449357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CED951F9-44EF-46CB-BE79-7666D33961A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64116771-5E98-431C-9512-9825C87144C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D491D6C4-CE74-4773-B3E8-7574C35A198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8499E2A0-4C10-4B71-8E30-7C50AC5662E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80636002-9B6B-44C8-809D-5AE6D427588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A5034901-4E88-4DB0-B0C0-0D2FE6E0D1A2}"/>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094FB119-D62A-4982-A021-8937A98B8C1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E1B99E13-0909-4246-AAE5-D0AE1006766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1DF3BFD6-3D0F-4C45-9CFD-14D9628FB5F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109F6E84-CA22-4920-A6F8-6344DAD79D3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896421B1-3751-4FF6-BB23-38652ED688D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id="{33B5385E-C01A-4741-87C9-582D68E5188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id="{21482A3B-C982-4BA7-B180-448BF9642D2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id="{DD98B156-CEC4-4A9B-B7A5-86E97EE1759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id="{36BF39E6-FCAD-4A2E-8D1D-EDD2D9E9459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id="{9F460268-BE6C-42A7-8889-3FF7BC6ACCE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id="{64A08021-49ED-4196-9281-4009B8EE758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id="{AD509450-7478-45EA-8A06-50F9BB3826A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id="{5C9CFE6F-43C6-4275-BCD5-8ED6B738FAC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id="{A8390615-7D4C-4D09-8122-2AB4B04949B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id="{59DE106D-D98B-436B-A32B-84397FAB7DA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2" name="テキスト ボックス 301">
          <a:extLst>
            <a:ext uri="{FF2B5EF4-FFF2-40B4-BE49-F238E27FC236}">
              <a16:creationId xmlns:a16="http://schemas.microsoft.com/office/drawing/2014/main" id="{E92361FA-AB37-4107-865D-8DAD09FF276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3" name="直線コネクタ 302">
          <a:extLst>
            <a:ext uri="{FF2B5EF4-FFF2-40B4-BE49-F238E27FC236}">
              <a16:creationId xmlns:a16="http://schemas.microsoft.com/office/drawing/2014/main" id="{8115718C-B3A7-4181-A68B-7F7DF307AAF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4" name="テキスト ボックス 303">
          <a:extLst>
            <a:ext uri="{FF2B5EF4-FFF2-40B4-BE49-F238E27FC236}">
              <a16:creationId xmlns:a16="http://schemas.microsoft.com/office/drawing/2014/main" id="{738DD164-BB1E-451F-A70F-C6799EFF5F6D}"/>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5" name="直線コネクタ 304">
          <a:extLst>
            <a:ext uri="{FF2B5EF4-FFF2-40B4-BE49-F238E27FC236}">
              <a16:creationId xmlns:a16="http://schemas.microsoft.com/office/drawing/2014/main" id="{092F8827-4894-4500-91E3-615C65482DE9}"/>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6" name="テキスト ボックス 305">
          <a:extLst>
            <a:ext uri="{FF2B5EF4-FFF2-40B4-BE49-F238E27FC236}">
              <a16:creationId xmlns:a16="http://schemas.microsoft.com/office/drawing/2014/main" id="{5453FC96-3516-4F9E-B07D-3BF507073CF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7" name="直線コネクタ 306">
          <a:extLst>
            <a:ext uri="{FF2B5EF4-FFF2-40B4-BE49-F238E27FC236}">
              <a16:creationId xmlns:a16="http://schemas.microsoft.com/office/drawing/2014/main" id="{79DE5317-FFF9-4A15-8CB9-456E8BFB146C}"/>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8" name="テキスト ボックス 307">
          <a:extLst>
            <a:ext uri="{FF2B5EF4-FFF2-40B4-BE49-F238E27FC236}">
              <a16:creationId xmlns:a16="http://schemas.microsoft.com/office/drawing/2014/main" id="{23A7EA10-8CEA-4ED4-8C9D-F081B6779A8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09" name="直線コネクタ 308">
          <a:extLst>
            <a:ext uri="{FF2B5EF4-FFF2-40B4-BE49-F238E27FC236}">
              <a16:creationId xmlns:a16="http://schemas.microsoft.com/office/drawing/2014/main" id="{9B3FD384-92FB-48A7-A0D4-A9B79901417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0" name="テキスト ボックス 309">
          <a:extLst>
            <a:ext uri="{FF2B5EF4-FFF2-40B4-BE49-F238E27FC236}">
              <a16:creationId xmlns:a16="http://schemas.microsoft.com/office/drawing/2014/main" id="{8B7DE9EC-6012-466F-B8D6-44A059A711D2}"/>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1" name="直線コネクタ 310">
          <a:extLst>
            <a:ext uri="{FF2B5EF4-FFF2-40B4-BE49-F238E27FC236}">
              <a16:creationId xmlns:a16="http://schemas.microsoft.com/office/drawing/2014/main" id="{70958043-3031-4853-A4AA-587454E5BDB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2" name="テキスト ボックス 311">
          <a:extLst>
            <a:ext uri="{FF2B5EF4-FFF2-40B4-BE49-F238E27FC236}">
              <a16:creationId xmlns:a16="http://schemas.microsoft.com/office/drawing/2014/main" id="{AEDA0ADD-9525-4FEE-813D-E73660FAE65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3" name="直線コネクタ 312">
          <a:extLst>
            <a:ext uri="{FF2B5EF4-FFF2-40B4-BE49-F238E27FC236}">
              <a16:creationId xmlns:a16="http://schemas.microsoft.com/office/drawing/2014/main" id="{BCDA3F37-73EA-4BDC-83D6-A925CAF3DB85}"/>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4" name="テキスト ボックス 313">
          <a:extLst>
            <a:ext uri="{FF2B5EF4-FFF2-40B4-BE49-F238E27FC236}">
              <a16:creationId xmlns:a16="http://schemas.microsoft.com/office/drawing/2014/main" id="{73B1FEC6-1204-463A-90EC-1C39027606F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5" name="直線コネクタ 314">
          <a:extLst>
            <a:ext uri="{FF2B5EF4-FFF2-40B4-BE49-F238E27FC236}">
              <a16:creationId xmlns:a16="http://schemas.microsoft.com/office/drawing/2014/main" id="{CF45B127-578C-428A-84F7-85852876062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4F0CE0CE-E1EA-4DEE-BC48-98561D31B42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33746</xdr:rowOff>
    </xdr:from>
    <xdr:to>
      <xdr:col>85</xdr:col>
      <xdr:colOff>126364</xdr:colOff>
      <xdr:row>42</xdr:row>
      <xdr:rowOff>92528</xdr:rowOff>
    </xdr:to>
    <xdr:cxnSp macro="">
      <xdr:nvCxnSpPr>
        <xdr:cNvPr id="317" name="直線コネクタ 316">
          <a:extLst>
            <a:ext uri="{FF2B5EF4-FFF2-40B4-BE49-F238E27FC236}">
              <a16:creationId xmlns:a16="http://schemas.microsoft.com/office/drawing/2014/main" id="{27007BF7-3B46-4292-806A-91F9F8883A62}"/>
            </a:ext>
          </a:extLst>
        </xdr:cNvPr>
        <xdr:cNvCxnSpPr/>
      </xdr:nvCxnSpPr>
      <xdr:spPr>
        <a:xfrm flipV="1">
          <a:off x="16318864" y="5691596"/>
          <a:ext cx="0" cy="160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8" name="【一般廃棄物処理施設】&#10;有形固定資産減価償却率最小値テキスト">
          <a:extLst>
            <a:ext uri="{FF2B5EF4-FFF2-40B4-BE49-F238E27FC236}">
              <a16:creationId xmlns:a16="http://schemas.microsoft.com/office/drawing/2014/main" id="{9FEC2508-6215-46A7-B7FF-F79233A05FCE}"/>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19" name="直線コネクタ 318">
          <a:extLst>
            <a:ext uri="{FF2B5EF4-FFF2-40B4-BE49-F238E27FC236}">
              <a16:creationId xmlns:a16="http://schemas.microsoft.com/office/drawing/2014/main" id="{F96BE838-E67A-470D-B280-4BFACF46793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151873</xdr:rowOff>
    </xdr:from>
    <xdr:ext cx="340478" cy="259045"/>
    <xdr:sp macro="" textlink="">
      <xdr:nvSpPr>
        <xdr:cNvPr id="320" name="【一般廃棄物処理施設】&#10;有形固定資産減価償却率最大値テキスト">
          <a:extLst>
            <a:ext uri="{FF2B5EF4-FFF2-40B4-BE49-F238E27FC236}">
              <a16:creationId xmlns:a16="http://schemas.microsoft.com/office/drawing/2014/main" id="{66035B74-5121-4F4F-8277-5B4F3E870783}"/>
            </a:ext>
          </a:extLst>
        </xdr:cNvPr>
        <xdr:cNvSpPr txBox="1"/>
      </xdr:nvSpPr>
      <xdr:spPr>
        <a:xfrm>
          <a:off x="16357600" y="546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33746</xdr:rowOff>
    </xdr:from>
    <xdr:to>
      <xdr:col>86</xdr:col>
      <xdr:colOff>25400</xdr:colOff>
      <xdr:row>33</xdr:row>
      <xdr:rowOff>33746</xdr:rowOff>
    </xdr:to>
    <xdr:cxnSp macro="">
      <xdr:nvCxnSpPr>
        <xdr:cNvPr id="321" name="直線コネクタ 320">
          <a:extLst>
            <a:ext uri="{FF2B5EF4-FFF2-40B4-BE49-F238E27FC236}">
              <a16:creationId xmlns:a16="http://schemas.microsoft.com/office/drawing/2014/main" id="{D4EDFD30-AF59-4373-8B7D-2E3405367F15}"/>
            </a:ext>
          </a:extLst>
        </xdr:cNvPr>
        <xdr:cNvCxnSpPr/>
      </xdr:nvCxnSpPr>
      <xdr:spPr>
        <a:xfrm>
          <a:off x="16230600" y="569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8726</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2CDF626F-FFD4-4DB2-89D9-E62185CE3E25}"/>
            </a:ext>
          </a:extLst>
        </xdr:cNvPr>
        <xdr:cNvSpPr txBox="1"/>
      </xdr:nvSpPr>
      <xdr:spPr>
        <a:xfrm>
          <a:off x="16357600" y="65238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30299</xdr:rowOff>
    </xdr:from>
    <xdr:to>
      <xdr:col>85</xdr:col>
      <xdr:colOff>177800</xdr:colOff>
      <xdr:row>38</xdr:row>
      <xdr:rowOff>131899</xdr:rowOff>
    </xdr:to>
    <xdr:sp macro="" textlink="">
      <xdr:nvSpPr>
        <xdr:cNvPr id="323" name="フローチャート: 判断 322">
          <a:extLst>
            <a:ext uri="{FF2B5EF4-FFF2-40B4-BE49-F238E27FC236}">
              <a16:creationId xmlns:a16="http://schemas.microsoft.com/office/drawing/2014/main" id="{517F325E-64BB-4D1E-8C86-F142CF20BE4F}"/>
            </a:ext>
          </a:extLst>
        </xdr:cNvPr>
        <xdr:cNvSpPr/>
      </xdr:nvSpPr>
      <xdr:spPr>
        <a:xfrm>
          <a:off x="162687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157661</xdr:rowOff>
    </xdr:from>
    <xdr:to>
      <xdr:col>81</xdr:col>
      <xdr:colOff>101600</xdr:colOff>
      <xdr:row>38</xdr:row>
      <xdr:rowOff>87812</xdr:rowOff>
    </xdr:to>
    <xdr:sp macro="" textlink="">
      <xdr:nvSpPr>
        <xdr:cNvPr id="324" name="フローチャート: 判断 323">
          <a:extLst>
            <a:ext uri="{FF2B5EF4-FFF2-40B4-BE49-F238E27FC236}">
              <a16:creationId xmlns:a16="http://schemas.microsoft.com/office/drawing/2014/main" id="{4409C097-962D-49DF-A98C-B92190F8B307}"/>
            </a:ext>
          </a:extLst>
        </xdr:cNvPr>
        <xdr:cNvSpPr/>
      </xdr:nvSpPr>
      <xdr:spPr>
        <a:xfrm>
          <a:off x="15430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123372</xdr:rowOff>
    </xdr:from>
    <xdr:to>
      <xdr:col>76</xdr:col>
      <xdr:colOff>165100</xdr:colOff>
      <xdr:row>38</xdr:row>
      <xdr:rowOff>53522</xdr:rowOff>
    </xdr:to>
    <xdr:sp macro="" textlink="">
      <xdr:nvSpPr>
        <xdr:cNvPr id="325" name="フローチャート: 判断 324">
          <a:extLst>
            <a:ext uri="{FF2B5EF4-FFF2-40B4-BE49-F238E27FC236}">
              <a16:creationId xmlns:a16="http://schemas.microsoft.com/office/drawing/2014/main" id="{1EC3C860-EFA5-4E08-A957-90B5ACC24094}"/>
            </a:ext>
          </a:extLst>
        </xdr:cNvPr>
        <xdr:cNvSpPr/>
      </xdr:nvSpPr>
      <xdr:spPr>
        <a:xfrm>
          <a:off x="14541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44994</xdr:rowOff>
    </xdr:from>
    <xdr:to>
      <xdr:col>72</xdr:col>
      <xdr:colOff>38100</xdr:colOff>
      <xdr:row>38</xdr:row>
      <xdr:rowOff>146594</xdr:rowOff>
    </xdr:to>
    <xdr:sp macro="" textlink="">
      <xdr:nvSpPr>
        <xdr:cNvPr id="326" name="フローチャート: 判断 325">
          <a:extLst>
            <a:ext uri="{FF2B5EF4-FFF2-40B4-BE49-F238E27FC236}">
              <a16:creationId xmlns:a16="http://schemas.microsoft.com/office/drawing/2014/main" id="{3E810E57-BAD8-4182-BE0D-127DB92EFBD3}"/>
            </a:ext>
          </a:extLst>
        </xdr:cNvPr>
        <xdr:cNvSpPr/>
      </xdr:nvSpPr>
      <xdr:spPr>
        <a:xfrm>
          <a:off x="13652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327" name="フローチャート: 判断 326">
          <a:extLst>
            <a:ext uri="{FF2B5EF4-FFF2-40B4-BE49-F238E27FC236}">
              <a16:creationId xmlns:a16="http://schemas.microsoft.com/office/drawing/2014/main" id="{567C5BA8-6BED-4FB8-9066-F6CDCAB57559}"/>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B59CE97D-1062-422B-A5D7-17D670C36BF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3ECA31C4-0B58-46AD-BC4D-D613FD55E5A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E6235FC2-A4FF-4664-AC5A-F98D025E6FC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E8D9191F-5E9D-4F56-A244-B8B6DA7339EA}"/>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2078E479-6313-42B3-BF5D-5CF8AF9FB51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128270</xdr:rowOff>
    </xdr:from>
    <xdr:to>
      <xdr:col>85</xdr:col>
      <xdr:colOff>177800</xdr:colOff>
      <xdr:row>37</xdr:row>
      <xdr:rowOff>58420</xdr:rowOff>
    </xdr:to>
    <xdr:sp macro="" textlink="">
      <xdr:nvSpPr>
        <xdr:cNvPr id="333" name="楕円 332">
          <a:extLst>
            <a:ext uri="{FF2B5EF4-FFF2-40B4-BE49-F238E27FC236}">
              <a16:creationId xmlns:a16="http://schemas.microsoft.com/office/drawing/2014/main" id="{C428F7B1-ACE3-4AAB-99F9-5D331E747217}"/>
            </a:ext>
          </a:extLst>
        </xdr:cNvPr>
        <xdr:cNvSpPr/>
      </xdr:nvSpPr>
      <xdr:spPr>
        <a:xfrm>
          <a:off x="16268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151147</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EF725ED9-97DC-4763-8CAD-4957175ED202}"/>
            </a:ext>
          </a:extLst>
        </xdr:cNvPr>
        <xdr:cNvSpPr txBox="1"/>
      </xdr:nvSpPr>
      <xdr:spPr>
        <a:xfrm>
          <a:off x="16357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28666</xdr:rowOff>
    </xdr:from>
    <xdr:to>
      <xdr:col>81</xdr:col>
      <xdr:colOff>101600</xdr:colOff>
      <xdr:row>36</xdr:row>
      <xdr:rowOff>130266</xdr:rowOff>
    </xdr:to>
    <xdr:sp macro="" textlink="">
      <xdr:nvSpPr>
        <xdr:cNvPr id="335" name="楕円 334">
          <a:extLst>
            <a:ext uri="{FF2B5EF4-FFF2-40B4-BE49-F238E27FC236}">
              <a16:creationId xmlns:a16="http://schemas.microsoft.com/office/drawing/2014/main" id="{A4AE52A3-CB76-4307-8C1A-BA1ED8DCB251}"/>
            </a:ext>
          </a:extLst>
        </xdr:cNvPr>
        <xdr:cNvSpPr/>
      </xdr:nvSpPr>
      <xdr:spPr>
        <a:xfrm>
          <a:off x="15430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79466</xdr:rowOff>
    </xdr:from>
    <xdr:to>
      <xdr:col>85</xdr:col>
      <xdr:colOff>127000</xdr:colOff>
      <xdr:row>37</xdr:row>
      <xdr:rowOff>7620</xdr:rowOff>
    </xdr:to>
    <xdr:cxnSp macro="">
      <xdr:nvCxnSpPr>
        <xdr:cNvPr id="336" name="直線コネクタ 335">
          <a:extLst>
            <a:ext uri="{FF2B5EF4-FFF2-40B4-BE49-F238E27FC236}">
              <a16:creationId xmlns:a16="http://schemas.microsoft.com/office/drawing/2014/main" id="{B59C7EBE-261B-453D-984F-0F7ADBE48EE3}"/>
            </a:ext>
          </a:extLst>
        </xdr:cNvPr>
        <xdr:cNvCxnSpPr/>
      </xdr:nvCxnSpPr>
      <xdr:spPr>
        <a:xfrm>
          <a:off x="15481300" y="6251666"/>
          <a:ext cx="8382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146231</xdr:rowOff>
    </xdr:from>
    <xdr:to>
      <xdr:col>76</xdr:col>
      <xdr:colOff>165100</xdr:colOff>
      <xdr:row>36</xdr:row>
      <xdr:rowOff>76381</xdr:rowOff>
    </xdr:to>
    <xdr:sp macro="" textlink="">
      <xdr:nvSpPr>
        <xdr:cNvPr id="337" name="楕円 336">
          <a:extLst>
            <a:ext uri="{FF2B5EF4-FFF2-40B4-BE49-F238E27FC236}">
              <a16:creationId xmlns:a16="http://schemas.microsoft.com/office/drawing/2014/main" id="{7B8A82ED-E5EB-4A38-B81D-5E2F1EADA52F}"/>
            </a:ext>
          </a:extLst>
        </xdr:cNvPr>
        <xdr:cNvSpPr/>
      </xdr:nvSpPr>
      <xdr:spPr>
        <a:xfrm>
          <a:off x="14541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25581</xdr:rowOff>
    </xdr:from>
    <xdr:to>
      <xdr:col>81</xdr:col>
      <xdr:colOff>50800</xdr:colOff>
      <xdr:row>36</xdr:row>
      <xdr:rowOff>79466</xdr:rowOff>
    </xdr:to>
    <xdr:cxnSp macro="">
      <xdr:nvCxnSpPr>
        <xdr:cNvPr id="338" name="直線コネクタ 337">
          <a:extLst>
            <a:ext uri="{FF2B5EF4-FFF2-40B4-BE49-F238E27FC236}">
              <a16:creationId xmlns:a16="http://schemas.microsoft.com/office/drawing/2014/main" id="{96AA8743-F87A-429C-A224-19040C132F57}"/>
            </a:ext>
          </a:extLst>
        </xdr:cNvPr>
        <xdr:cNvCxnSpPr/>
      </xdr:nvCxnSpPr>
      <xdr:spPr>
        <a:xfrm>
          <a:off x="14592300" y="619778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108676</xdr:rowOff>
    </xdr:from>
    <xdr:to>
      <xdr:col>72</xdr:col>
      <xdr:colOff>38100</xdr:colOff>
      <xdr:row>37</xdr:row>
      <xdr:rowOff>38826</xdr:rowOff>
    </xdr:to>
    <xdr:sp macro="" textlink="">
      <xdr:nvSpPr>
        <xdr:cNvPr id="339" name="楕円 338">
          <a:extLst>
            <a:ext uri="{FF2B5EF4-FFF2-40B4-BE49-F238E27FC236}">
              <a16:creationId xmlns:a16="http://schemas.microsoft.com/office/drawing/2014/main" id="{E7DDCEEF-CE2F-4547-8B91-55E0CEC8C3DC}"/>
            </a:ext>
          </a:extLst>
        </xdr:cNvPr>
        <xdr:cNvSpPr/>
      </xdr:nvSpPr>
      <xdr:spPr>
        <a:xfrm>
          <a:off x="13652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25581</xdr:rowOff>
    </xdr:from>
    <xdr:to>
      <xdr:col>76</xdr:col>
      <xdr:colOff>114300</xdr:colOff>
      <xdr:row>36</xdr:row>
      <xdr:rowOff>159476</xdr:rowOff>
    </xdr:to>
    <xdr:cxnSp macro="">
      <xdr:nvCxnSpPr>
        <xdr:cNvPr id="340" name="直線コネクタ 339">
          <a:extLst>
            <a:ext uri="{FF2B5EF4-FFF2-40B4-BE49-F238E27FC236}">
              <a16:creationId xmlns:a16="http://schemas.microsoft.com/office/drawing/2014/main" id="{6390F22C-46F8-4C95-B774-500C1BAD2789}"/>
            </a:ext>
          </a:extLst>
        </xdr:cNvPr>
        <xdr:cNvCxnSpPr/>
      </xdr:nvCxnSpPr>
      <xdr:spPr>
        <a:xfrm flipV="1">
          <a:off x="13703300" y="6197781"/>
          <a:ext cx="889000" cy="133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78939</xdr:rowOff>
    </xdr:from>
    <xdr:ext cx="405111" cy="259045"/>
    <xdr:sp macro="" textlink="">
      <xdr:nvSpPr>
        <xdr:cNvPr id="341" name="n_1aveValue【一般廃棄物処理施設】&#10;有形固定資産減価償却率">
          <a:extLst>
            <a:ext uri="{FF2B5EF4-FFF2-40B4-BE49-F238E27FC236}">
              <a16:creationId xmlns:a16="http://schemas.microsoft.com/office/drawing/2014/main" id="{D624F58E-3B86-4EC9-BFB7-8187E2F96FE4}"/>
            </a:ext>
          </a:extLst>
        </xdr:cNvPr>
        <xdr:cNvSpPr txBox="1"/>
      </xdr:nvSpPr>
      <xdr:spPr>
        <a:xfrm>
          <a:off x="152660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44649</xdr:rowOff>
    </xdr:from>
    <xdr:ext cx="405111" cy="259045"/>
    <xdr:sp macro="" textlink="">
      <xdr:nvSpPr>
        <xdr:cNvPr id="342" name="n_2aveValue【一般廃棄物処理施設】&#10;有形固定資産減価償却率">
          <a:extLst>
            <a:ext uri="{FF2B5EF4-FFF2-40B4-BE49-F238E27FC236}">
              <a16:creationId xmlns:a16="http://schemas.microsoft.com/office/drawing/2014/main" id="{51597310-049A-4F3F-8F0E-69F9EE552934}"/>
            </a:ext>
          </a:extLst>
        </xdr:cNvPr>
        <xdr:cNvSpPr txBox="1"/>
      </xdr:nvSpPr>
      <xdr:spPr>
        <a:xfrm>
          <a:off x="143897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137721</xdr:rowOff>
    </xdr:from>
    <xdr:ext cx="405111" cy="259045"/>
    <xdr:sp macro="" textlink="">
      <xdr:nvSpPr>
        <xdr:cNvPr id="343" name="n_3aveValue【一般廃棄物処理施設】&#10;有形固定資産減価償却率">
          <a:extLst>
            <a:ext uri="{FF2B5EF4-FFF2-40B4-BE49-F238E27FC236}">
              <a16:creationId xmlns:a16="http://schemas.microsoft.com/office/drawing/2014/main" id="{578D9335-5782-4067-ACAE-006A594913B1}"/>
            </a:ext>
          </a:extLst>
        </xdr:cNvPr>
        <xdr:cNvSpPr txBox="1"/>
      </xdr:nvSpPr>
      <xdr:spPr>
        <a:xfrm>
          <a:off x="13500744"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8000</xdr:rowOff>
    </xdr:from>
    <xdr:ext cx="405111" cy="259045"/>
    <xdr:sp macro="" textlink="">
      <xdr:nvSpPr>
        <xdr:cNvPr id="344" name="n_4aveValue【一般廃棄物処理施設】&#10;有形固定資産減価償却率">
          <a:extLst>
            <a:ext uri="{FF2B5EF4-FFF2-40B4-BE49-F238E27FC236}">
              <a16:creationId xmlns:a16="http://schemas.microsoft.com/office/drawing/2014/main" id="{CD090A0B-466C-4C50-A1C2-77A7F3ED3250}"/>
            </a:ext>
          </a:extLst>
        </xdr:cNvPr>
        <xdr:cNvSpPr txBox="1"/>
      </xdr:nvSpPr>
      <xdr:spPr>
        <a:xfrm>
          <a:off x="12611744" y="618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146793</xdr:rowOff>
    </xdr:from>
    <xdr:ext cx="405111" cy="259045"/>
    <xdr:sp macro="" textlink="">
      <xdr:nvSpPr>
        <xdr:cNvPr id="345" name="n_1mainValue【一般廃棄物処理施設】&#10;有形固定資産減価償却率">
          <a:extLst>
            <a:ext uri="{FF2B5EF4-FFF2-40B4-BE49-F238E27FC236}">
              <a16:creationId xmlns:a16="http://schemas.microsoft.com/office/drawing/2014/main" id="{901D9D52-21B2-45B3-83FF-FF523181A013}"/>
            </a:ext>
          </a:extLst>
        </xdr:cNvPr>
        <xdr:cNvSpPr txBox="1"/>
      </xdr:nvSpPr>
      <xdr:spPr>
        <a:xfrm>
          <a:off x="15266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92908</xdr:rowOff>
    </xdr:from>
    <xdr:ext cx="405111" cy="259045"/>
    <xdr:sp macro="" textlink="">
      <xdr:nvSpPr>
        <xdr:cNvPr id="346" name="n_2mainValue【一般廃棄物処理施設】&#10;有形固定資産減価償却率">
          <a:extLst>
            <a:ext uri="{FF2B5EF4-FFF2-40B4-BE49-F238E27FC236}">
              <a16:creationId xmlns:a16="http://schemas.microsoft.com/office/drawing/2014/main" id="{86ED5443-BC4E-43D1-8D05-4D1143F33E9C}"/>
            </a:ext>
          </a:extLst>
        </xdr:cNvPr>
        <xdr:cNvSpPr txBox="1"/>
      </xdr:nvSpPr>
      <xdr:spPr>
        <a:xfrm>
          <a:off x="143897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55353</xdr:rowOff>
    </xdr:from>
    <xdr:ext cx="405111" cy="259045"/>
    <xdr:sp macro="" textlink="">
      <xdr:nvSpPr>
        <xdr:cNvPr id="347" name="n_3mainValue【一般廃棄物処理施設】&#10;有形固定資産減価償却率">
          <a:extLst>
            <a:ext uri="{FF2B5EF4-FFF2-40B4-BE49-F238E27FC236}">
              <a16:creationId xmlns:a16="http://schemas.microsoft.com/office/drawing/2014/main" id="{F38F34FF-7800-421C-AE56-7F85E5D55CCF}"/>
            </a:ext>
          </a:extLst>
        </xdr:cNvPr>
        <xdr:cNvSpPr txBox="1"/>
      </xdr:nvSpPr>
      <xdr:spPr>
        <a:xfrm>
          <a:off x="13500744" y="605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8" name="正方形/長方形 347">
          <a:extLst>
            <a:ext uri="{FF2B5EF4-FFF2-40B4-BE49-F238E27FC236}">
              <a16:creationId xmlns:a16="http://schemas.microsoft.com/office/drawing/2014/main" id="{DE66FE86-97D9-4BC0-9448-4F674E86AA4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9" name="正方形/長方形 348">
          <a:extLst>
            <a:ext uri="{FF2B5EF4-FFF2-40B4-BE49-F238E27FC236}">
              <a16:creationId xmlns:a16="http://schemas.microsoft.com/office/drawing/2014/main" id="{9FAC6153-6E32-4867-8965-ACE1A761084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0" name="正方形/長方形 349">
          <a:extLst>
            <a:ext uri="{FF2B5EF4-FFF2-40B4-BE49-F238E27FC236}">
              <a16:creationId xmlns:a16="http://schemas.microsoft.com/office/drawing/2014/main" id="{EC4908B6-3813-47C1-BB6F-0D9E6EAE034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1" name="正方形/長方形 350">
          <a:extLst>
            <a:ext uri="{FF2B5EF4-FFF2-40B4-BE49-F238E27FC236}">
              <a16:creationId xmlns:a16="http://schemas.microsoft.com/office/drawing/2014/main" id="{6C019F80-DC77-4556-8A7E-2ECADA47067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2" name="正方形/長方形 351">
          <a:extLst>
            <a:ext uri="{FF2B5EF4-FFF2-40B4-BE49-F238E27FC236}">
              <a16:creationId xmlns:a16="http://schemas.microsoft.com/office/drawing/2014/main" id="{2BC5AF37-F5D8-4CC1-B4B9-07EF0F28837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3" name="正方形/長方形 352">
          <a:extLst>
            <a:ext uri="{FF2B5EF4-FFF2-40B4-BE49-F238E27FC236}">
              <a16:creationId xmlns:a16="http://schemas.microsoft.com/office/drawing/2014/main" id="{7D5500AC-EF23-45A7-8C3C-19FDC4F18636}"/>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4" name="正方形/長方形 353">
          <a:extLst>
            <a:ext uri="{FF2B5EF4-FFF2-40B4-BE49-F238E27FC236}">
              <a16:creationId xmlns:a16="http://schemas.microsoft.com/office/drawing/2014/main" id="{79DA54F6-985D-4B37-95F3-450B5EBEBF4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5" name="正方形/長方形 354">
          <a:extLst>
            <a:ext uri="{FF2B5EF4-FFF2-40B4-BE49-F238E27FC236}">
              <a16:creationId xmlns:a16="http://schemas.microsoft.com/office/drawing/2014/main" id="{6F0AB55D-0D6E-4D7E-BD39-24CEAF8A45A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6" name="テキスト ボックス 355">
          <a:extLst>
            <a:ext uri="{FF2B5EF4-FFF2-40B4-BE49-F238E27FC236}">
              <a16:creationId xmlns:a16="http://schemas.microsoft.com/office/drawing/2014/main" id="{C57730BB-CE70-421D-9DDA-C3048C9F093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7" name="直線コネクタ 356">
          <a:extLst>
            <a:ext uri="{FF2B5EF4-FFF2-40B4-BE49-F238E27FC236}">
              <a16:creationId xmlns:a16="http://schemas.microsoft.com/office/drawing/2014/main" id="{653A6A5A-F7FD-40B1-B73A-075D2B7D63D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8" name="直線コネクタ 357">
          <a:extLst>
            <a:ext uri="{FF2B5EF4-FFF2-40B4-BE49-F238E27FC236}">
              <a16:creationId xmlns:a16="http://schemas.microsoft.com/office/drawing/2014/main" id="{3412DECD-4AE3-4D43-B1EC-31E269053C3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59" name="テキスト ボックス 358">
          <a:extLst>
            <a:ext uri="{FF2B5EF4-FFF2-40B4-BE49-F238E27FC236}">
              <a16:creationId xmlns:a16="http://schemas.microsoft.com/office/drawing/2014/main" id="{049E0D1E-C9EC-466C-B076-1B32D962AD38}"/>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0" name="直線コネクタ 359">
          <a:extLst>
            <a:ext uri="{FF2B5EF4-FFF2-40B4-BE49-F238E27FC236}">
              <a16:creationId xmlns:a16="http://schemas.microsoft.com/office/drawing/2014/main" id="{0A460BE8-045F-45E8-9B31-FA218053B1A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1" name="テキスト ボックス 360">
          <a:extLst>
            <a:ext uri="{FF2B5EF4-FFF2-40B4-BE49-F238E27FC236}">
              <a16:creationId xmlns:a16="http://schemas.microsoft.com/office/drawing/2014/main" id="{02D20EA1-B8E7-410A-A52F-5B7C19140334}"/>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2" name="直線コネクタ 361">
          <a:extLst>
            <a:ext uri="{FF2B5EF4-FFF2-40B4-BE49-F238E27FC236}">
              <a16:creationId xmlns:a16="http://schemas.microsoft.com/office/drawing/2014/main" id="{7C2CB64D-782E-418C-BD84-5546632D08B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3" name="テキスト ボックス 362">
          <a:extLst>
            <a:ext uri="{FF2B5EF4-FFF2-40B4-BE49-F238E27FC236}">
              <a16:creationId xmlns:a16="http://schemas.microsoft.com/office/drawing/2014/main" id="{DE375E57-049D-4684-9B1C-84316AA9CE5C}"/>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4" name="直線コネクタ 363">
          <a:extLst>
            <a:ext uri="{FF2B5EF4-FFF2-40B4-BE49-F238E27FC236}">
              <a16:creationId xmlns:a16="http://schemas.microsoft.com/office/drawing/2014/main" id="{2C5551AD-5E99-4330-BA5B-BDCEB00B9E4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5" name="テキスト ボックス 364">
          <a:extLst>
            <a:ext uri="{FF2B5EF4-FFF2-40B4-BE49-F238E27FC236}">
              <a16:creationId xmlns:a16="http://schemas.microsoft.com/office/drawing/2014/main" id="{8871544D-8EA6-45D6-A94F-4449BD38A981}"/>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6" name="直線コネクタ 365">
          <a:extLst>
            <a:ext uri="{FF2B5EF4-FFF2-40B4-BE49-F238E27FC236}">
              <a16:creationId xmlns:a16="http://schemas.microsoft.com/office/drawing/2014/main" id="{72C5EECB-EACE-4640-953B-7B04E8E7B739}"/>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7" name="テキスト ボックス 366">
          <a:extLst>
            <a:ext uri="{FF2B5EF4-FFF2-40B4-BE49-F238E27FC236}">
              <a16:creationId xmlns:a16="http://schemas.microsoft.com/office/drawing/2014/main" id="{A97E2CCC-1DAA-4C15-8693-FEEDAD39CFF8}"/>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8" name="直線コネクタ 367">
          <a:extLst>
            <a:ext uri="{FF2B5EF4-FFF2-40B4-BE49-F238E27FC236}">
              <a16:creationId xmlns:a16="http://schemas.microsoft.com/office/drawing/2014/main" id="{2C9B4BAA-E3D6-4E82-8B5D-D7491BA806EC}"/>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69" name="テキスト ボックス 368">
          <a:extLst>
            <a:ext uri="{FF2B5EF4-FFF2-40B4-BE49-F238E27FC236}">
              <a16:creationId xmlns:a16="http://schemas.microsoft.com/office/drawing/2014/main" id="{78FF039C-A6D6-464A-AA43-C0DA9E15243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0" name="直線コネクタ 369">
          <a:extLst>
            <a:ext uri="{FF2B5EF4-FFF2-40B4-BE49-F238E27FC236}">
              <a16:creationId xmlns:a16="http://schemas.microsoft.com/office/drawing/2014/main" id="{DED3A3E9-3F89-490C-990C-7504CBF01C0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1" name="テキスト ボックス 370">
          <a:extLst>
            <a:ext uri="{FF2B5EF4-FFF2-40B4-BE49-F238E27FC236}">
              <a16:creationId xmlns:a16="http://schemas.microsoft.com/office/drawing/2014/main" id="{E7B8F7DA-E1BC-4F0B-AA73-B8204193185E}"/>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2" name="【一般廃棄物処理施設】&#10;一人当たり有形固定資産（償却資産）額グラフ枠">
          <a:extLst>
            <a:ext uri="{FF2B5EF4-FFF2-40B4-BE49-F238E27FC236}">
              <a16:creationId xmlns:a16="http://schemas.microsoft.com/office/drawing/2014/main" id="{8DE04373-5911-44B6-808E-024E1615FE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2531</xdr:rowOff>
    </xdr:from>
    <xdr:to>
      <xdr:col>116</xdr:col>
      <xdr:colOff>62864</xdr:colOff>
      <xdr:row>42</xdr:row>
      <xdr:rowOff>92407</xdr:rowOff>
    </xdr:to>
    <xdr:cxnSp macro="">
      <xdr:nvCxnSpPr>
        <xdr:cNvPr id="373" name="直線コネクタ 372">
          <a:extLst>
            <a:ext uri="{FF2B5EF4-FFF2-40B4-BE49-F238E27FC236}">
              <a16:creationId xmlns:a16="http://schemas.microsoft.com/office/drawing/2014/main" id="{0FE5DA53-8935-4845-BEE0-4F3AF81A9522}"/>
            </a:ext>
          </a:extLst>
        </xdr:cNvPr>
        <xdr:cNvCxnSpPr/>
      </xdr:nvCxnSpPr>
      <xdr:spPr>
        <a:xfrm flipV="1">
          <a:off x="22160864" y="5831831"/>
          <a:ext cx="0" cy="1461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96234</xdr:rowOff>
    </xdr:from>
    <xdr:ext cx="378565" cy="259045"/>
    <xdr:sp macro="" textlink="">
      <xdr:nvSpPr>
        <xdr:cNvPr id="374" name="【一般廃棄物処理施設】&#10;一人当たり有形固定資産（償却資産）額最小値テキスト">
          <a:extLst>
            <a:ext uri="{FF2B5EF4-FFF2-40B4-BE49-F238E27FC236}">
              <a16:creationId xmlns:a16="http://schemas.microsoft.com/office/drawing/2014/main" id="{39DDA1F3-7CDC-4299-8BBD-831204273534}"/>
            </a:ext>
          </a:extLst>
        </xdr:cNvPr>
        <xdr:cNvSpPr txBox="1"/>
      </xdr:nvSpPr>
      <xdr:spPr>
        <a:xfrm>
          <a:off x="22199600" y="7297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92407</xdr:rowOff>
    </xdr:from>
    <xdr:to>
      <xdr:col>116</xdr:col>
      <xdr:colOff>152400</xdr:colOff>
      <xdr:row>42</xdr:row>
      <xdr:rowOff>92407</xdr:rowOff>
    </xdr:to>
    <xdr:cxnSp macro="">
      <xdr:nvCxnSpPr>
        <xdr:cNvPr id="375" name="直線コネクタ 374">
          <a:extLst>
            <a:ext uri="{FF2B5EF4-FFF2-40B4-BE49-F238E27FC236}">
              <a16:creationId xmlns:a16="http://schemas.microsoft.com/office/drawing/2014/main" id="{8B215C2E-08C4-4E15-98F1-8BFE159D1330}"/>
            </a:ext>
          </a:extLst>
        </xdr:cNvPr>
        <xdr:cNvCxnSpPr/>
      </xdr:nvCxnSpPr>
      <xdr:spPr>
        <a:xfrm>
          <a:off x="22072600" y="7293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120658</xdr:rowOff>
    </xdr:from>
    <xdr:ext cx="690189" cy="259045"/>
    <xdr:sp macro="" textlink="">
      <xdr:nvSpPr>
        <xdr:cNvPr id="376" name="【一般廃棄物処理施設】&#10;一人当たり有形固定資産（償却資産）額最大値テキスト">
          <a:extLst>
            <a:ext uri="{FF2B5EF4-FFF2-40B4-BE49-F238E27FC236}">
              <a16:creationId xmlns:a16="http://schemas.microsoft.com/office/drawing/2014/main" id="{5FB5CB41-C697-4657-944E-41653B9E3C1B}"/>
            </a:ext>
          </a:extLst>
        </xdr:cNvPr>
        <xdr:cNvSpPr txBox="1"/>
      </xdr:nvSpPr>
      <xdr:spPr>
        <a:xfrm>
          <a:off x="22199600" y="56070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2531</xdr:rowOff>
    </xdr:from>
    <xdr:to>
      <xdr:col>116</xdr:col>
      <xdr:colOff>152400</xdr:colOff>
      <xdr:row>34</xdr:row>
      <xdr:rowOff>2531</xdr:rowOff>
    </xdr:to>
    <xdr:cxnSp macro="">
      <xdr:nvCxnSpPr>
        <xdr:cNvPr id="377" name="直線コネクタ 376">
          <a:extLst>
            <a:ext uri="{FF2B5EF4-FFF2-40B4-BE49-F238E27FC236}">
              <a16:creationId xmlns:a16="http://schemas.microsoft.com/office/drawing/2014/main" id="{C3067A4B-EA9C-4804-8FDF-12C541132A17}"/>
            </a:ext>
          </a:extLst>
        </xdr:cNvPr>
        <xdr:cNvCxnSpPr/>
      </xdr:nvCxnSpPr>
      <xdr:spPr>
        <a:xfrm>
          <a:off x="22072600" y="5831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64850</xdr:rowOff>
    </xdr:from>
    <xdr:ext cx="599010" cy="259045"/>
    <xdr:sp macro="" textlink="">
      <xdr:nvSpPr>
        <xdr:cNvPr id="378" name="【一般廃棄物処理施設】&#10;一人当たり有形固定資産（償却資産）額平均値テキスト">
          <a:extLst>
            <a:ext uri="{FF2B5EF4-FFF2-40B4-BE49-F238E27FC236}">
              <a16:creationId xmlns:a16="http://schemas.microsoft.com/office/drawing/2014/main" id="{42D2FF23-90D6-44F6-A3DE-FC24938AF96A}"/>
            </a:ext>
          </a:extLst>
        </xdr:cNvPr>
        <xdr:cNvSpPr txBox="1"/>
      </xdr:nvSpPr>
      <xdr:spPr>
        <a:xfrm>
          <a:off x="22199600" y="69228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41973</xdr:rowOff>
    </xdr:from>
    <xdr:to>
      <xdr:col>116</xdr:col>
      <xdr:colOff>114300</xdr:colOff>
      <xdr:row>41</xdr:row>
      <xdr:rowOff>143573</xdr:rowOff>
    </xdr:to>
    <xdr:sp macro="" textlink="">
      <xdr:nvSpPr>
        <xdr:cNvPr id="379" name="フローチャート: 判断 378">
          <a:extLst>
            <a:ext uri="{FF2B5EF4-FFF2-40B4-BE49-F238E27FC236}">
              <a16:creationId xmlns:a16="http://schemas.microsoft.com/office/drawing/2014/main" id="{1F29F786-3B53-4FD7-BAD3-1C0BDA97F947}"/>
            </a:ext>
          </a:extLst>
        </xdr:cNvPr>
        <xdr:cNvSpPr/>
      </xdr:nvSpPr>
      <xdr:spPr>
        <a:xfrm>
          <a:off x="22110700" y="707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49291</xdr:rowOff>
    </xdr:from>
    <xdr:to>
      <xdr:col>112</xdr:col>
      <xdr:colOff>38100</xdr:colOff>
      <xdr:row>41</xdr:row>
      <xdr:rowOff>150891</xdr:rowOff>
    </xdr:to>
    <xdr:sp macro="" textlink="">
      <xdr:nvSpPr>
        <xdr:cNvPr id="380" name="フローチャート: 判断 379">
          <a:extLst>
            <a:ext uri="{FF2B5EF4-FFF2-40B4-BE49-F238E27FC236}">
              <a16:creationId xmlns:a16="http://schemas.microsoft.com/office/drawing/2014/main" id="{E7338575-B4FB-45C6-A02B-93F31C2AD9A3}"/>
            </a:ext>
          </a:extLst>
        </xdr:cNvPr>
        <xdr:cNvSpPr/>
      </xdr:nvSpPr>
      <xdr:spPr>
        <a:xfrm>
          <a:off x="21272500" y="707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61513</xdr:rowOff>
    </xdr:from>
    <xdr:to>
      <xdr:col>107</xdr:col>
      <xdr:colOff>101600</xdr:colOff>
      <xdr:row>41</xdr:row>
      <xdr:rowOff>163113</xdr:rowOff>
    </xdr:to>
    <xdr:sp macro="" textlink="">
      <xdr:nvSpPr>
        <xdr:cNvPr id="381" name="フローチャート: 判断 380">
          <a:extLst>
            <a:ext uri="{FF2B5EF4-FFF2-40B4-BE49-F238E27FC236}">
              <a16:creationId xmlns:a16="http://schemas.microsoft.com/office/drawing/2014/main" id="{1B65C8AB-F173-4AAB-9043-A03D8AD26273}"/>
            </a:ext>
          </a:extLst>
        </xdr:cNvPr>
        <xdr:cNvSpPr/>
      </xdr:nvSpPr>
      <xdr:spPr>
        <a:xfrm>
          <a:off x="20383500" y="7090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10958</xdr:rowOff>
    </xdr:from>
    <xdr:to>
      <xdr:col>102</xdr:col>
      <xdr:colOff>165100</xdr:colOff>
      <xdr:row>41</xdr:row>
      <xdr:rowOff>112558</xdr:rowOff>
    </xdr:to>
    <xdr:sp macro="" textlink="">
      <xdr:nvSpPr>
        <xdr:cNvPr id="382" name="フローチャート: 判断 381">
          <a:extLst>
            <a:ext uri="{FF2B5EF4-FFF2-40B4-BE49-F238E27FC236}">
              <a16:creationId xmlns:a16="http://schemas.microsoft.com/office/drawing/2014/main" id="{449CCDCB-500E-410F-A890-825661C1E05C}"/>
            </a:ext>
          </a:extLst>
        </xdr:cNvPr>
        <xdr:cNvSpPr/>
      </xdr:nvSpPr>
      <xdr:spPr>
        <a:xfrm>
          <a:off x="19494500" y="7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17542</xdr:rowOff>
    </xdr:from>
    <xdr:to>
      <xdr:col>98</xdr:col>
      <xdr:colOff>38100</xdr:colOff>
      <xdr:row>41</xdr:row>
      <xdr:rowOff>119142</xdr:rowOff>
    </xdr:to>
    <xdr:sp macro="" textlink="">
      <xdr:nvSpPr>
        <xdr:cNvPr id="383" name="フローチャート: 判断 382">
          <a:extLst>
            <a:ext uri="{FF2B5EF4-FFF2-40B4-BE49-F238E27FC236}">
              <a16:creationId xmlns:a16="http://schemas.microsoft.com/office/drawing/2014/main" id="{47B98A7F-0020-43E7-BF2D-0394F3257F8A}"/>
            </a:ext>
          </a:extLst>
        </xdr:cNvPr>
        <xdr:cNvSpPr/>
      </xdr:nvSpPr>
      <xdr:spPr>
        <a:xfrm>
          <a:off x="18605500" y="7046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8377CF0B-7A49-4269-8562-9C756820ED5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4B0DBD7C-3A0C-4AE4-9E5E-6D3ECEDFE2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445E43F8-190E-47EA-8A5E-F7457EA1BB1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840A8DEE-34E5-4BBF-BC48-AB876E24054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82BA6049-2A6D-4ED3-B17D-C56BB244617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133790</xdr:rowOff>
    </xdr:from>
    <xdr:to>
      <xdr:col>116</xdr:col>
      <xdr:colOff>114300</xdr:colOff>
      <xdr:row>42</xdr:row>
      <xdr:rowOff>63940</xdr:rowOff>
    </xdr:to>
    <xdr:sp macro="" textlink="">
      <xdr:nvSpPr>
        <xdr:cNvPr id="389" name="楕円 388">
          <a:extLst>
            <a:ext uri="{FF2B5EF4-FFF2-40B4-BE49-F238E27FC236}">
              <a16:creationId xmlns:a16="http://schemas.microsoft.com/office/drawing/2014/main" id="{94CD063D-7771-4B33-8FF2-59EE759043B4}"/>
            </a:ext>
          </a:extLst>
        </xdr:cNvPr>
        <xdr:cNvSpPr/>
      </xdr:nvSpPr>
      <xdr:spPr>
        <a:xfrm>
          <a:off x="22110700" y="71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48717</xdr:rowOff>
    </xdr:from>
    <xdr:ext cx="534377" cy="259045"/>
    <xdr:sp macro="" textlink="">
      <xdr:nvSpPr>
        <xdr:cNvPr id="390" name="【一般廃棄物処理施設】&#10;一人当たり有形固定資産（償却資産）額該当値テキスト">
          <a:extLst>
            <a:ext uri="{FF2B5EF4-FFF2-40B4-BE49-F238E27FC236}">
              <a16:creationId xmlns:a16="http://schemas.microsoft.com/office/drawing/2014/main" id="{A3F27542-88AC-4145-BE8E-92E01E51E5B9}"/>
            </a:ext>
          </a:extLst>
        </xdr:cNvPr>
        <xdr:cNvSpPr txBox="1"/>
      </xdr:nvSpPr>
      <xdr:spPr>
        <a:xfrm>
          <a:off x="22199600" y="70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134215</xdr:rowOff>
    </xdr:from>
    <xdr:to>
      <xdr:col>112</xdr:col>
      <xdr:colOff>38100</xdr:colOff>
      <xdr:row>42</xdr:row>
      <xdr:rowOff>64365</xdr:rowOff>
    </xdr:to>
    <xdr:sp macro="" textlink="">
      <xdr:nvSpPr>
        <xdr:cNvPr id="391" name="楕円 390">
          <a:extLst>
            <a:ext uri="{FF2B5EF4-FFF2-40B4-BE49-F238E27FC236}">
              <a16:creationId xmlns:a16="http://schemas.microsoft.com/office/drawing/2014/main" id="{66A6BD45-44CF-473A-8DC9-796A87544E6B}"/>
            </a:ext>
          </a:extLst>
        </xdr:cNvPr>
        <xdr:cNvSpPr/>
      </xdr:nvSpPr>
      <xdr:spPr>
        <a:xfrm>
          <a:off x="21272500" y="716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13140</xdr:rowOff>
    </xdr:from>
    <xdr:to>
      <xdr:col>116</xdr:col>
      <xdr:colOff>63500</xdr:colOff>
      <xdr:row>42</xdr:row>
      <xdr:rowOff>13565</xdr:rowOff>
    </xdr:to>
    <xdr:cxnSp macro="">
      <xdr:nvCxnSpPr>
        <xdr:cNvPr id="392" name="直線コネクタ 391">
          <a:extLst>
            <a:ext uri="{FF2B5EF4-FFF2-40B4-BE49-F238E27FC236}">
              <a16:creationId xmlns:a16="http://schemas.microsoft.com/office/drawing/2014/main" id="{3E8C326A-1A02-48C7-9FB0-055E4C0EFAE6}"/>
            </a:ext>
          </a:extLst>
        </xdr:cNvPr>
        <xdr:cNvCxnSpPr/>
      </xdr:nvCxnSpPr>
      <xdr:spPr>
        <a:xfrm flipV="1">
          <a:off x="21323300" y="7214040"/>
          <a:ext cx="8382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135761</xdr:rowOff>
    </xdr:from>
    <xdr:to>
      <xdr:col>107</xdr:col>
      <xdr:colOff>101600</xdr:colOff>
      <xdr:row>42</xdr:row>
      <xdr:rowOff>65911</xdr:rowOff>
    </xdr:to>
    <xdr:sp macro="" textlink="">
      <xdr:nvSpPr>
        <xdr:cNvPr id="393" name="楕円 392">
          <a:extLst>
            <a:ext uri="{FF2B5EF4-FFF2-40B4-BE49-F238E27FC236}">
              <a16:creationId xmlns:a16="http://schemas.microsoft.com/office/drawing/2014/main" id="{4D32E957-E688-4A7B-A956-DA1DEAC81FA4}"/>
            </a:ext>
          </a:extLst>
        </xdr:cNvPr>
        <xdr:cNvSpPr/>
      </xdr:nvSpPr>
      <xdr:spPr>
        <a:xfrm>
          <a:off x="20383500" y="716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13565</xdr:rowOff>
    </xdr:from>
    <xdr:to>
      <xdr:col>111</xdr:col>
      <xdr:colOff>177800</xdr:colOff>
      <xdr:row>42</xdr:row>
      <xdr:rowOff>15111</xdr:rowOff>
    </xdr:to>
    <xdr:cxnSp macro="">
      <xdr:nvCxnSpPr>
        <xdr:cNvPr id="394" name="直線コネクタ 393">
          <a:extLst>
            <a:ext uri="{FF2B5EF4-FFF2-40B4-BE49-F238E27FC236}">
              <a16:creationId xmlns:a16="http://schemas.microsoft.com/office/drawing/2014/main" id="{412203E0-DB4E-4EF8-B54D-B1F9286533B6}"/>
            </a:ext>
          </a:extLst>
        </xdr:cNvPr>
        <xdr:cNvCxnSpPr/>
      </xdr:nvCxnSpPr>
      <xdr:spPr>
        <a:xfrm flipV="1">
          <a:off x="20434300" y="7214465"/>
          <a:ext cx="8890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37326</xdr:rowOff>
    </xdr:from>
    <xdr:to>
      <xdr:col>102</xdr:col>
      <xdr:colOff>165100</xdr:colOff>
      <xdr:row>42</xdr:row>
      <xdr:rowOff>138926</xdr:rowOff>
    </xdr:to>
    <xdr:sp macro="" textlink="">
      <xdr:nvSpPr>
        <xdr:cNvPr id="395" name="楕円 394">
          <a:extLst>
            <a:ext uri="{FF2B5EF4-FFF2-40B4-BE49-F238E27FC236}">
              <a16:creationId xmlns:a16="http://schemas.microsoft.com/office/drawing/2014/main" id="{CACB4CB3-06E6-41A6-8ADB-FA27B4BC916E}"/>
            </a:ext>
          </a:extLst>
        </xdr:cNvPr>
        <xdr:cNvSpPr/>
      </xdr:nvSpPr>
      <xdr:spPr>
        <a:xfrm>
          <a:off x="19494500" y="7238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15111</xdr:rowOff>
    </xdr:from>
    <xdr:to>
      <xdr:col>107</xdr:col>
      <xdr:colOff>50800</xdr:colOff>
      <xdr:row>42</xdr:row>
      <xdr:rowOff>88126</xdr:rowOff>
    </xdr:to>
    <xdr:cxnSp macro="">
      <xdr:nvCxnSpPr>
        <xdr:cNvPr id="396" name="直線コネクタ 395">
          <a:extLst>
            <a:ext uri="{FF2B5EF4-FFF2-40B4-BE49-F238E27FC236}">
              <a16:creationId xmlns:a16="http://schemas.microsoft.com/office/drawing/2014/main" id="{E1DD2BAF-3A2D-41A3-8C8B-5670BA420873}"/>
            </a:ext>
          </a:extLst>
        </xdr:cNvPr>
        <xdr:cNvCxnSpPr/>
      </xdr:nvCxnSpPr>
      <xdr:spPr>
        <a:xfrm flipV="1">
          <a:off x="19545300" y="7216011"/>
          <a:ext cx="889000" cy="7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167418</xdr:rowOff>
    </xdr:from>
    <xdr:ext cx="599010" cy="259045"/>
    <xdr:sp macro="" textlink="">
      <xdr:nvSpPr>
        <xdr:cNvPr id="397" name="n_1aveValue【一般廃棄物処理施設】&#10;一人当たり有形固定資産（償却資産）額">
          <a:extLst>
            <a:ext uri="{FF2B5EF4-FFF2-40B4-BE49-F238E27FC236}">
              <a16:creationId xmlns:a16="http://schemas.microsoft.com/office/drawing/2014/main" id="{66EDF6D3-1C99-4E79-B094-3DD8CDAE6222}"/>
            </a:ext>
          </a:extLst>
        </xdr:cNvPr>
        <xdr:cNvSpPr txBox="1"/>
      </xdr:nvSpPr>
      <xdr:spPr>
        <a:xfrm>
          <a:off x="21011095" y="685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8190</xdr:rowOff>
    </xdr:from>
    <xdr:ext cx="599010" cy="259045"/>
    <xdr:sp macro="" textlink="">
      <xdr:nvSpPr>
        <xdr:cNvPr id="398" name="n_2aveValue【一般廃棄物処理施設】&#10;一人当たり有形固定資産（償却資産）額">
          <a:extLst>
            <a:ext uri="{FF2B5EF4-FFF2-40B4-BE49-F238E27FC236}">
              <a16:creationId xmlns:a16="http://schemas.microsoft.com/office/drawing/2014/main" id="{B54E073B-8902-4429-AAB0-D86D936EB18A}"/>
            </a:ext>
          </a:extLst>
        </xdr:cNvPr>
        <xdr:cNvSpPr txBox="1"/>
      </xdr:nvSpPr>
      <xdr:spPr>
        <a:xfrm>
          <a:off x="20134795" y="686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129085</xdr:rowOff>
    </xdr:from>
    <xdr:ext cx="599010" cy="259045"/>
    <xdr:sp macro="" textlink="">
      <xdr:nvSpPr>
        <xdr:cNvPr id="399" name="n_3aveValue【一般廃棄物処理施設】&#10;一人当たり有形固定資産（償却資産）額">
          <a:extLst>
            <a:ext uri="{FF2B5EF4-FFF2-40B4-BE49-F238E27FC236}">
              <a16:creationId xmlns:a16="http://schemas.microsoft.com/office/drawing/2014/main" id="{C94B5B1E-E9F2-442D-A3A9-390ED639983D}"/>
            </a:ext>
          </a:extLst>
        </xdr:cNvPr>
        <xdr:cNvSpPr txBox="1"/>
      </xdr:nvSpPr>
      <xdr:spPr>
        <a:xfrm>
          <a:off x="19245795" y="681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135669</xdr:rowOff>
    </xdr:from>
    <xdr:ext cx="599010" cy="259045"/>
    <xdr:sp macro="" textlink="">
      <xdr:nvSpPr>
        <xdr:cNvPr id="400" name="n_4aveValue【一般廃棄物処理施設】&#10;一人当たり有形固定資産（償却資産）額">
          <a:extLst>
            <a:ext uri="{FF2B5EF4-FFF2-40B4-BE49-F238E27FC236}">
              <a16:creationId xmlns:a16="http://schemas.microsoft.com/office/drawing/2014/main" id="{F21AF983-AE13-4105-950A-160F9043664B}"/>
            </a:ext>
          </a:extLst>
        </xdr:cNvPr>
        <xdr:cNvSpPr txBox="1"/>
      </xdr:nvSpPr>
      <xdr:spPr>
        <a:xfrm>
          <a:off x="18356795" y="682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55492</xdr:rowOff>
    </xdr:from>
    <xdr:ext cx="534377" cy="259045"/>
    <xdr:sp macro="" textlink="">
      <xdr:nvSpPr>
        <xdr:cNvPr id="401" name="n_1mainValue【一般廃棄物処理施設】&#10;一人当たり有形固定資産（償却資産）額">
          <a:extLst>
            <a:ext uri="{FF2B5EF4-FFF2-40B4-BE49-F238E27FC236}">
              <a16:creationId xmlns:a16="http://schemas.microsoft.com/office/drawing/2014/main" id="{E311A493-000C-4E31-BD7E-F02E159AD07A}"/>
            </a:ext>
          </a:extLst>
        </xdr:cNvPr>
        <xdr:cNvSpPr txBox="1"/>
      </xdr:nvSpPr>
      <xdr:spPr>
        <a:xfrm>
          <a:off x="21043411" y="7256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57038</xdr:rowOff>
    </xdr:from>
    <xdr:ext cx="534377" cy="259045"/>
    <xdr:sp macro="" textlink="">
      <xdr:nvSpPr>
        <xdr:cNvPr id="402" name="n_2mainValue【一般廃棄物処理施設】&#10;一人当たり有形固定資産（償却資産）額">
          <a:extLst>
            <a:ext uri="{FF2B5EF4-FFF2-40B4-BE49-F238E27FC236}">
              <a16:creationId xmlns:a16="http://schemas.microsoft.com/office/drawing/2014/main" id="{A668C803-9C77-4BB1-9F26-9E51BAA3B762}"/>
            </a:ext>
          </a:extLst>
        </xdr:cNvPr>
        <xdr:cNvSpPr txBox="1"/>
      </xdr:nvSpPr>
      <xdr:spPr>
        <a:xfrm>
          <a:off x="20167111" y="725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130053</xdr:rowOff>
    </xdr:from>
    <xdr:ext cx="469744" cy="259045"/>
    <xdr:sp macro="" textlink="">
      <xdr:nvSpPr>
        <xdr:cNvPr id="403" name="n_3mainValue【一般廃棄物処理施設】&#10;一人当たり有形固定資産（償却資産）額">
          <a:extLst>
            <a:ext uri="{FF2B5EF4-FFF2-40B4-BE49-F238E27FC236}">
              <a16:creationId xmlns:a16="http://schemas.microsoft.com/office/drawing/2014/main" id="{47BC7FA8-1E47-4BEA-9BC5-F8740745EB2B}"/>
            </a:ext>
          </a:extLst>
        </xdr:cNvPr>
        <xdr:cNvSpPr txBox="1"/>
      </xdr:nvSpPr>
      <xdr:spPr>
        <a:xfrm>
          <a:off x="19310428" y="733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4" name="正方形/長方形 403">
          <a:extLst>
            <a:ext uri="{FF2B5EF4-FFF2-40B4-BE49-F238E27FC236}">
              <a16:creationId xmlns:a16="http://schemas.microsoft.com/office/drawing/2014/main" id="{AB9661D4-1184-4387-B33A-A93E1111C149}"/>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5" name="正方形/長方形 404">
          <a:extLst>
            <a:ext uri="{FF2B5EF4-FFF2-40B4-BE49-F238E27FC236}">
              <a16:creationId xmlns:a16="http://schemas.microsoft.com/office/drawing/2014/main" id="{938C954D-5BCC-476E-BF4B-17F40970DE8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6" name="正方形/長方形 405">
          <a:extLst>
            <a:ext uri="{FF2B5EF4-FFF2-40B4-BE49-F238E27FC236}">
              <a16:creationId xmlns:a16="http://schemas.microsoft.com/office/drawing/2014/main" id="{5F6FDA7F-B985-479D-89BD-62B8E800A9B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7" name="正方形/長方形 406">
          <a:extLst>
            <a:ext uri="{FF2B5EF4-FFF2-40B4-BE49-F238E27FC236}">
              <a16:creationId xmlns:a16="http://schemas.microsoft.com/office/drawing/2014/main" id="{891DA58A-9850-4A9D-A67D-8AEDF6C30FE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8" name="正方形/長方形 407">
          <a:extLst>
            <a:ext uri="{FF2B5EF4-FFF2-40B4-BE49-F238E27FC236}">
              <a16:creationId xmlns:a16="http://schemas.microsoft.com/office/drawing/2014/main" id="{23133DC5-90E2-4BBB-8DD1-27FDC99098B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9" name="正方形/長方形 408">
          <a:extLst>
            <a:ext uri="{FF2B5EF4-FFF2-40B4-BE49-F238E27FC236}">
              <a16:creationId xmlns:a16="http://schemas.microsoft.com/office/drawing/2014/main" id="{09CA1FF1-9070-4215-B7F2-C6A9E9F6E937}"/>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0" name="正方形/長方形 409">
          <a:extLst>
            <a:ext uri="{FF2B5EF4-FFF2-40B4-BE49-F238E27FC236}">
              <a16:creationId xmlns:a16="http://schemas.microsoft.com/office/drawing/2014/main" id="{A33BBFB0-5238-4D45-8076-26F4A9E2047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1" name="正方形/長方形 410">
          <a:extLst>
            <a:ext uri="{FF2B5EF4-FFF2-40B4-BE49-F238E27FC236}">
              <a16:creationId xmlns:a16="http://schemas.microsoft.com/office/drawing/2014/main" id="{EF4CF84F-0B8C-42D8-8532-AB51532006C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2" name="テキスト ボックス 411">
          <a:extLst>
            <a:ext uri="{FF2B5EF4-FFF2-40B4-BE49-F238E27FC236}">
              <a16:creationId xmlns:a16="http://schemas.microsoft.com/office/drawing/2014/main" id="{B3A95497-2814-42DB-8ECE-E0F63DB19F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3" name="直線コネクタ 412">
          <a:extLst>
            <a:ext uri="{FF2B5EF4-FFF2-40B4-BE49-F238E27FC236}">
              <a16:creationId xmlns:a16="http://schemas.microsoft.com/office/drawing/2014/main" id="{19083B9C-374F-4213-AE5C-861C57732A9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4" name="テキスト ボックス 413">
          <a:extLst>
            <a:ext uri="{FF2B5EF4-FFF2-40B4-BE49-F238E27FC236}">
              <a16:creationId xmlns:a16="http://schemas.microsoft.com/office/drawing/2014/main" id="{1F984C05-0B37-4A48-84F9-35FF9CFC80B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5" name="直線コネクタ 414">
          <a:extLst>
            <a:ext uri="{FF2B5EF4-FFF2-40B4-BE49-F238E27FC236}">
              <a16:creationId xmlns:a16="http://schemas.microsoft.com/office/drawing/2014/main" id="{346AED02-F9CA-4374-A001-7B28BAB5D45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416" name="テキスト ボックス 415">
          <a:extLst>
            <a:ext uri="{FF2B5EF4-FFF2-40B4-BE49-F238E27FC236}">
              <a16:creationId xmlns:a16="http://schemas.microsoft.com/office/drawing/2014/main" id="{9A9D42DB-5497-4A55-A503-CD80A4BBE8A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7" name="直線コネクタ 416">
          <a:extLst>
            <a:ext uri="{FF2B5EF4-FFF2-40B4-BE49-F238E27FC236}">
              <a16:creationId xmlns:a16="http://schemas.microsoft.com/office/drawing/2014/main" id="{A6A002DE-D13D-4AFE-9DE3-58B7DA29F54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18" name="テキスト ボックス 417">
          <a:extLst>
            <a:ext uri="{FF2B5EF4-FFF2-40B4-BE49-F238E27FC236}">
              <a16:creationId xmlns:a16="http://schemas.microsoft.com/office/drawing/2014/main" id="{39667C00-E159-4B93-AFDE-6D8D67D30E0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19" name="直線コネクタ 418">
          <a:extLst>
            <a:ext uri="{FF2B5EF4-FFF2-40B4-BE49-F238E27FC236}">
              <a16:creationId xmlns:a16="http://schemas.microsoft.com/office/drawing/2014/main" id="{437FC3E9-4C7F-4A34-B4A4-5133DAAF7F54}"/>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0" name="テキスト ボックス 419">
          <a:extLst>
            <a:ext uri="{FF2B5EF4-FFF2-40B4-BE49-F238E27FC236}">
              <a16:creationId xmlns:a16="http://schemas.microsoft.com/office/drawing/2014/main" id="{058DFD34-74F2-4C5A-8635-16CAB39D6D31}"/>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1" name="直線コネクタ 420">
          <a:extLst>
            <a:ext uri="{FF2B5EF4-FFF2-40B4-BE49-F238E27FC236}">
              <a16:creationId xmlns:a16="http://schemas.microsoft.com/office/drawing/2014/main" id="{671525F1-9B0F-4DAB-8FF7-22B37B8C562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2" name="テキスト ボックス 421">
          <a:extLst>
            <a:ext uri="{FF2B5EF4-FFF2-40B4-BE49-F238E27FC236}">
              <a16:creationId xmlns:a16="http://schemas.microsoft.com/office/drawing/2014/main" id="{56643C8B-4E7F-47AF-A2FA-C8D4E67A837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3" name="直線コネクタ 422">
          <a:extLst>
            <a:ext uri="{FF2B5EF4-FFF2-40B4-BE49-F238E27FC236}">
              <a16:creationId xmlns:a16="http://schemas.microsoft.com/office/drawing/2014/main" id="{F7F4DB4E-B24B-43D8-A588-E17384335A2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4" name="テキスト ボックス 423">
          <a:extLst>
            <a:ext uri="{FF2B5EF4-FFF2-40B4-BE49-F238E27FC236}">
              <a16:creationId xmlns:a16="http://schemas.microsoft.com/office/drawing/2014/main" id="{F8825D87-6097-42D4-9EA0-418EC951399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5" name="直線コネクタ 424">
          <a:extLst>
            <a:ext uri="{FF2B5EF4-FFF2-40B4-BE49-F238E27FC236}">
              <a16:creationId xmlns:a16="http://schemas.microsoft.com/office/drawing/2014/main" id="{04890A71-CF42-43ED-BE24-BCEED6DD3E0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426" name="テキスト ボックス 425">
          <a:extLst>
            <a:ext uri="{FF2B5EF4-FFF2-40B4-BE49-F238E27FC236}">
              <a16:creationId xmlns:a16="http://schemas.microsoft.com/office/drawing/2014/main" id="{36876182-66AA-4182-91C3-6F38A91D29E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7" name="直線コネクタ 426">
          <a:extLst>
            <a:ext uri="{FF2B5EF4-FFF2-40B4-BE49-F238E27FC236}">
              <a16:creationId xmlns:a16="http://schemas.microsoft.com/office/drawing/2014/main" id="{20AE8248-C305-494C-805B-77392FE7276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8" name="【保健センター・保健所】&#10;有形固定資産減価償却率グラフ枠">
          <a:extLst>
            <a:ext uri="{FF2B5EF4-FFF2-40B4-BE49-F238E27FC236}">
              <a16:creationId xmlns:a16="http://schemas.microsoft.com/office/drawing/2014/main" id="{DF224FF6-A1E0-44D9-B4DB-89AFFD88B59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40822</xdr:rowOff>
    </xdr:to>
    <xdr:cxnSp macro="">
      <xdr:nvCxnSpPr>
        <xdr:cNvPr id="429" name="直線コネクタ 428">
          <a:extLst>
            <a:ext uri="{FF2B5EF4-FFF2-40B4-BE49-F238E27FC236}">
              <a16:creationId xmlns:a16="http://schemas.microsoft.com/office/drawing/2014/main" id="{754D110E-0F7C-4FA3-85CB-3E4E78B66BF1}"/>
            </a:ext>
          </a:extLst>
        </xdr:cNvPr>
        <xdr:cNvCxnSpPr/>
      </xdr:nvCxnSpPr>
      <xdr:spPr>
        <a:xfrm flipV="1">
          <a:off x="16318864" y="9535885"/>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430" name="【保健センター・保健所】&#10;有形固定資産減価償却率最小値テキスト">
          <a:extLst>
            <a:ext uri="{FF2B5EF4-FFF2-40B4-BE49-F238E27FC236}">
              <a16:creationId xmlns:a16="http://schemas.microsoft.com/office/drawing/2014/main" id="{F6FC5E35-06CD-4775-8E4C-BE769DC44478}"/>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431" name="直線コネクタ 430">
          <a:extLst>
            <a:ext uri="{FF2B5EF4-FFF2-40B4-BE49-F238E27FC236}">
              <a16:creationId xmlns:a16="http://schemas.microsoft.com/office/drawing/2014/main" id="{80E92C2E-6BFF-49BB-82CF-3F6E4726C941}"/>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432" name="【保健センター・保健所】&#10;有形固定資産減価償却率最大値テキスト">
          <a:extLst>
            <a:ext uri="{FF2B5EF4-FFF2-40B4-BE49-F238E27FC236}">
              <a16:creationId xmlns:a16="http://schemas.microsoft.com/office/drawing/2014/main" id="{E55B246E-C7C5-44B7-ADB5-B18AC6DB91E3}"/>
            </a:ext>
          </a:extLst>
        </xdr:cNvPr>
        <xdr:cNvSpPr txBox="1"/>
      </xdr:nvSpPr>
      <xdr:spPr>
        <a:xfrm>
          <a:off x="16357600" y="93111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433" name="直線コネクタ 432">
          <a:extLst>
            <a:ext uri="{FF2B5EF4-FFF2-40B4-BE49-F238E27FC236}">
              <a16:creationId xmlns:a16="http://schemas.microsoft.com/office/drawing/2014/main" id="{2BF7D403-66C4-4221-8DD5-30C663A2DD09}"/>
            </a:ext>
          </a:extLst>
        </xdr:cNvPr>
        <xdr:cNvCxnSpPr/>
      </xdr:nvCxnSpPr>
      <xdr:spPr>
        <a:xfrm>
          <a:off x="16230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158223</xdr:rowOff>
    </xdr:from>
    <xdr:ext cx="405111" cy="259045"/>
    <xdr:sp macro="" textlink="">
      <xdr:nvSpPr>
        <xdr:cNvPr id="434" name="【保健センター・保健所】&#10;有形固定資産減価償却率平均値テキスト">
          <a:extLst>
            <a:ext uri="{FF2B5EF4-FFF2-40B4-BE49-F238E27FC236}">
              <a16:creationId xmlns:a16="http://schemas.microsoft.com/office/drawing/2014/main" id="{0ADB6820-32C9-45A1-9A23-064C35548EDB}"/>
            </a:ext>
          </a:extLst>
        </xdr:cNvPr>
        <xdr:cNvSpPr txBox="1"/>
      </xdr:nvSpPr>
      <xdr:spPr>
        <a:xfrm>
          <a:off x="16357600" y="10102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435" name="フローチャート: 判断 434">
          <a:extLst>
            <a:ext uri="{FF2B5EF4-FFF2-40B4-BE49-F238E27FC236}">
              <a16:creationId xmlns:a16="http://schemas.microsoft.com/office/drawing/2014/main" id="{F225916F-7B8C-40AC-BF69-73FDA8780677}"/>
            </a:ext>
          </a:extLst>
        </xdr:cNvPr>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120650</xdr:rowOff>
    </xdr:from>
    <xdr:to>
      <xdr:col>81</xdr:col>
      <xdr:colOff>101600</xdr:colOff>
      <xdr:row>60</xdr:row>
      <xdr:rowOff>50800</xdr:rowOff>
    </xdr:to>
    <xdr:sp macro="" textlink="">
      <xdr:nvSpPr>
        <xdr:cNvPr id="436" name="フローチャート: 判断 435">
          <a:extLst>
            <a:ext uri="{FF2B5EF4-FFF2-40B4-BE49-F238E27FC236}">
              <a16:creationId xmlns:a16="http://schemas.microsoft.com/office/drawing/2014/main" id="{A4DA944D-2656-4D1B-BC75-4CA15C6FBCDC}"/>
            </a:ext>
          </a:extLst>
        </xdr:cNvPr>
        <xdr:cNvSpPr/>
      </xdr:nvSpPr>
      <xdr:spPr>
        <a:xfrm>
          <a:off x="1543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437" name="フローチャート: 判断 436">
          <a:extLst>
            <a:ext uri="{FF2B5EF4-FFF2-40B4-BE49-F238E27FC236}">
              <a16:creationId xmlns:a16="http://schemas.microsoft.com/office/drawing/2014/main" id="{FB1CD4F2-1F2C-4F32-ACEF-B06E8414A6EE}"/>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438" name="フローチャート: 判断 437">
          <a:extLst>
            <a:ext uri="{FF2B5EF4-FFF2-40B4-BE49-F238E27FC236}">
              <a16:creationId xmlns:a16="http://schemas.microsoft.com/office/drawing/2014/main" id="{2FAEB0F6-DA9F-4A2F-8B4C-27C908F07E0B}"/>
            </a:ext>
          </a:extLst>
        </xdr:cNvPr>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25944</xdr:rowOff>
    </xdr:from>
    <xdr:to>
      <xdr:col>67</xdr:col>
      <xdr:colOff>101600</xdr:colOff>
      <xdr:row>59</xdr:row>
      <xdr:rowOff>127544</xdr:rowOff>
    </xdr:to>
    <xdr:sp macro="" textlink="">
      <xdr:nvSpPr>
        <xdr:cNvPr id="439" name="フローチャート: 判断 438">
          <a:extLst>
            <a:ext uri="{FF2B5EF4-FFF2-40B4-BE49-F238E27FC236}">
              <a16:creationId xmlns:a16="http://schemas.microsoft.com/office/drawing/2014/main" id="{76A463E3-E944-456F-8AEE-26C39B2F8E98}"/>
            </a:ext>
          </a:extLst>
        </xdr:cNvPr>
        <xdr:cNvSpPr/>
      </xdr:nvSpPr>
      <xdr:spPr>
        <a:xfrm>
          <a:off x="12763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4A65D4D3-775D-4F7D-B93F-422951647E9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6334C148-9F0F-442E-80DA-7A6076F0C38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D6B92EF4-1BD4-4F5A-9D23-1011A0F28DA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DAF39DA1-9C55-4004-866F-6AB83675ED8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C248A9F9-CAC5-4C3E-9425-D618EB9FBB6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22678</xdr:rowOff>
    </xdr:from>
    <xdr:to>
      <xdr:col>85</xdr:col>
      <xdr:colOff>177800</xdr:colOff>
      <xdr:row>62</xdr:row>
      <xdr:rowOff>124278</xdr:rowOff>
    </xdr:to>
    <xdr:sp macro="" textlink="">
      <xdr:nvSpPr>
        <xdr:cNvPr id="445" name="楕円 444">
          <a:extLst>
            <a:ext uri="{FF2B5EF4-FFF2-40B4-BE49-F238E27FC236}">
              <a16:creationId xmlns:a16="http://schemas.microsoft.com/office/drawing/2014/main" id="{12436A31-89BB-42D7-A573-F1E252CFE8CC}"/>
            </a:ext>
          </a:extLst>
        </xdr:cNvPr>
        <xdr:cNvSpPr/>
      </xdr:nvSpPr>
      <xdr:spPr>
        <a:xfrm>
          <a:off x="16268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xdr:rowOff>
    </xdr:from>
    <xdr:ext cx="405111" cy="259045"/>
    <xdr:sp macro="" textlink="">
      <xdr:nvSpPr>
        <xdr:cNvPr id="446" name="【保健センター・保健所】&#10;有形固定資産減価償却率該当値テキスト">
          <a:extLst>
            <a:ext uri="{FF2B5EF4-FFF2-40B4-BE49-F238E27FC236}">
              <a16:creationId xmlns:a16="http://schemas.microsoft.com/office/drawing/2014/main" id="{692B4926-BB01-49A8-AA2E-68FDC9178EFE}"/>
            </a:ext>
          </a:extLst>
        </xdr:cNvPr>
        <xdr:cNvSpPr txBox="1"/>
      </xdr:nvSpPr>
      <xdr:spPr>
        <a:xfrm>
          <a:off x="16357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161472</xdr:rowOff>
    </xdr:from>
    <xdr:to>
      <xdr:col>81</xdr:col>
      <xdr:colOff>101600</xdr:colOff>
      <xdr:row>62</xdr:row>
      <xdr:rowOff>91622</xdr:rowOff>
    </xdr:to>
    <xdr:sp macro="" textlink="">
      <xdr:nvSpPr>
        <xdr:cNvPr id="447" name="楕円 446">
          <a:extLst>
            <a:ext uri="{FF2B5EF4-FFF2-40B4-BE49-F238E27FC236}">
              <a16:creationId xmlns:a16="http://schemas.microsoft.com/office/drawing/2014/main" id="{E2556236-3148-449E-98AB-926B9B56C1A7}"/>
            </a:ext>
          </a:extLst>
        </xdr:cNvPr>
        <xdr:cNvSpPr/>
      </xdr:nvSpPr>
      <xdr:spPr>
        <a:xfrm>
          <a:off x="15430500" y="1061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40822</xdr:rowOff>
    </xdr:from>
    <xdr:to>
      <xdr:col>85</xdr:col>
      <xdr:colOff>127000</xdr:colOff>
      <xdr:row>62</xdr:row>
      <xdr:rowOff>73478</xdr:rowOff>
    </xdr:to>
    <xdr:cxnSp macro="">
      <xdr:nvCxnSpPr>
        <xdr:cNvPr id="448" name="直線コネクタ 447">
          <a:extLst>
            <a:ext uri="{FF2B5EF4-FFF2-40B4-BE49-F238E27FC236}">
              <a16:creationId xmlns:a16="http://schemas.microsoft.com/office/drawing/2014/main" id="{3D5A4623-9538-4F34-B45E-728AFD7067B8}"/>
            </a:ext>
          </a:extLst>
        </xdr:cNvPr>
        <xdr:cNvCxnSpPr/>
      </xdr:nvCxnSpPr>
      <xdr:spPr>
        <a:xfrm>
          <a:off x="15481300" y="1067072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127181</xdr:rowOff>
    </xdr:from>
    <xdr:to>
      <xdr:col>76</xdr:col>
      <xdr:colOff>165100</xdr:colOff>
      <xdr:row>62</xdr:row>
      <xdr:rowOff>57331</xdr:rowOff>
    </xdr:to>
    <xdr:sp macro="" textlink="">
      <xdr:nvSpPr>
        <xdr:cNvPr id="449" name="楕円 448">
          <a:extLst>
            <a:ext uri="{FF2B5EF4-FFF2-40B4-BE49-F238E27FC236}">
              <a16:creationId xmlns:a16="http://schemas.microsoft.com/office/drawing/2014/main" id="{7C336F54-484C-45FF-86AF-1B670D98FC4C}"/>
            </a:ext>
          </a:extLst>
        </xdr:cNvPr>
        <xdr:cNvSpPr/>
      </xdr:nvSpPr>
      <xdr:spPr>
        <a:xfrm>
          <a:off x="14541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xdr:rowOff>
    </xdr:from>
    <xdr:to>
      <xdr:col>81</xdr:col>
      <xdr:colOff>50800</xdr:colOff>
      <xdr:row>62</xdr:row>
      <xdr:rowOff>40822</xdr:rowOff>
    </xdr:to>
    <xdr:cxnSp macro="">
      <xdr:nvCxnSpPr>
        <xdr:cNvPr id="450" name="直線コネクタ 449">
          <a:extLst>
            <a:ext uri="{FF2B5EF4-FFF2-40B4-BE49-F238E27FC236}">
              <a16:creationId xmlns:a16="http://schemas.microsoft.com/office/drawing/2014/main" id="{738AF310-2802-4137-80E7-983033B3FAF2}"/>
            </a:ext>
          </a:extLst>
        </xdr:cNvPr>
        <xdr:cNvCxnSpPr/>
      </xdr:nvCxnSpPr>
      <xdr:spPr>
        <a:xfrm>
          <a:off x="14592300" y="106364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117384</xdr:rowOff>
    </xdr:from>
    <xdr:to>
      <xdr:col>72</xdr:col>
      <xdr:colOff>38100</xdr:colOff>
      <xdr:row>62</xdr:row>
      <xdr:rowOff>47534</xdr:rowOff>
    </xdr:to>
    <xdr:sp macro="" textlink="">
      <xdr:nvSpPr>
        <xdr:cNvPr id="451" name="楕円 450">
          <a:extLst>
            <a:ext uri="{FF2B5EF4-FFF2-40B4-BE49-F238E27FC236}">
              <a16:creationId xmlns:a16="http://schemas.microsoft.com/office/drawing/2014/main" id="{78DB998D-95C1-4EB4-94F7-167A5751EE9D}"/>
            </a:ext>
          </a:extLst>
        </xdr:cNvPr>
        <xdr:cNvSpPr/>
      </xdr:nvSpPr>
      <xdr:spPr>
        <a:xfrm>
          <a:off x="13652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168184</xdr:rowOff>
    </xdr:from>
    <xdr:to>
      <xdr:col>76</xdr:col>
      <xdr:colOff>114300</xdr:colOff>
      <xdr:row>62</xdr:row>
      <xdr:rowOff>6531</xdr:rowOff>
    </xdr:to>
    <xdr:cxnSp macro="">
      <xdr:nvCxnSpPr>
        <xdr:cNvPr id="452" name="直線コネクタ 451">
          <a:extLst>
            <a:ext uri="{FF2B5EF4-FFF2-40B4-BE49-F238E27FC236}">
              <a16:creationId xmlns:a16="http://schemas.microsoft.com/office/drawing/2014/main" id="{1E220E95-E50E-4F14-B8FA-35706DE6F15A}"/>
            </a:ext>
          </a:extLst>
        </xdr:cNvPr>
        <xdr:cNvCxnSpPr/>
      </xdr:nvCxnSpPr>
      <xdr:spPr>
        <a:xfrm>
          <a:off x="13703300" y="106266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27577</xdr:rowOff>
    </xdr:from>
    <xdr:to>
      <xdr:col>67</xdr:col>
      <xdr:colOff>101600</xdr:colOff>
      <xdr:row>61</xdr:row>
      <xdr:rowOff>129177</xdr:rowOff>
    </xdr:to>
    <xdr:sp macro="" textlink="">
      <xdr:nvSpPr>
        <xdr:cNvPr id="453" name="楕円 452">
          <a:extLst>
            <a:ext uri="{FF2B5EF4-FFF2-40B4-BE49-F238E27FC236}">
              <a16:creationId xmlns:a16="http://schemas.microsoft.com/office/drawing/2014/main" id="{60C3AEFE-AE97-4B32-A372-CC9CB6CD2C4E}"/>
            </a:ext>
          </a:extLst>
        </xdr:cNvPr>
        <xdr:cNvSpPr/>
      </xdr:nvSpPr>
      <xdr:spPr>
        <a:xfrm>
          <a:off x="12763500" y="1048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78377</xdr:rowOff>
    </xdr:from>
    <xdr:to>
      <xdr:col>71</xdr:col>
      <xdr:colOff>177800</xdr:colOff>
      <xdr:row>61</xdr:row>
      <xdr:rowOff>168184</xdr:rowOff>
    </xdr:to>
    <xdr:cxnSp macro="">
      <xdr:nvCxnSpPr>
        <xdr:cNvPr id="454" name="直線コネクタ 453">
          <a:extLst>
            <a:ext uri="{FF2B5EF4-FFF2-40B4-BE49-F238E27FC236}">
              <a16:creationId xmlns:a16="http://schemas.microsoft.com/office/drawing/2014/main" id="{2BB6C8EE-5C38-45E4-BF74-91EBD1020442}"/>
            </a:ext>
          </a:extLst>
        </xdr:cNvPr>
        <xdr:cNvCxnSpPr/>
      </xdr:nvCxnSpPr>
      <xdr:spPr>
        <a:xfrm>
          <a:off x="12814300" y="10536827"/>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67327</xdr:rowOff>
    </xdr:from>
    <xdr:ext cx="405111" cy="259045"/>
    <xdr:sp macro="" textlink="">
      <xdr:nvSpPr>
        <xdr:cNvPr id="455" name="n_1aveValue【保健センター・保健所】&#10;有形固定資産減価償却率">
          <a:extLst>
            <a:ext uri="{FF2B5EF4-FFF2-40B4-BE49-F238E27FC236}">
              <a16:creationId xmlns:a16="http://schemas.microsoft.com/office/drawing/2014/main" id="{F67BDD79-574A-49DB-8B8A-83055BBC51B9}"/>
            </a:ext>
          </a:extLst>
        </xdr:cNvPr>
        <xdr:cNvSpPr txBox="1"/>
      </xdr:nvSpPr>
      <xdr:spPr>
        <a:xfrm>
          <a:off x="152660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11810</xdr:rowOff>
    </xdr:from>
    <xdr:ext cx="405111" cy="259045"/>
    <xdr:sp macro="" textlink="">
      <xdr:nvSpPr>
        <xdr:cNvPr id="456" name="n_2aveValue【保健センター・保健所】&#10;有形固定資産減価償却率">
          <a:extLst>
            <a:ext uri="{FF2B5EF4-FFF2-40B4-BE49-F238E27FC236}">
              <a16:creationId xmlns:a16="http://schemas.microsoft.com/office/drawing/2014/main" id="{580F2FF9-752F-4F2F-9C72-6FDF583D8099}"/>
            </a:ext>
          </a:extLst>
        </xdr:cNvPr>
        <xdr:cNvSpPr txBox="1"/>
      </xdr:nvSpPr>
      <xdr:spPr>
        <a:xfrm>
          <a:off x="14389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457" name="n_3aveValue【保健センター・保健所】&#10;有形固定資産減価償却率">
          <a:extLst>
            <a:ext uri="{FF2B5EF4-FFF2-40B4-BE49-F238E27FC236}">
              <a16:creationId xmlns:a16="http://schemas.microsoft.com/office/drawing/2014/main" id="{9DA2920B-5A55-496C-9347-8E42C56A1C42}"/>
            </a:ext>
          </a:extLst>
        </xdr:cNvPr>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144071</xdr:rowOff>
    </xdr:from>
    <xdr:ext cx="405111" cy="259045"/>
    <xdr:sp macro="" textlink="">
      <xdr:nvSpPr>
        <xdr:cNvPr id="458" name="n_4aveValue【保健センター・保健所】&#10;有形固定資産減価償却率">
          <a:extLst>
            <a:ext uri="{FF2B5EF4-FFF2-40B4-BE49-F238E27FC236}">
              <a16:creationId xmlns:a16="http://schemas.microsoft.com/office/drawing/2014/main" id="{616FE32A-C925-4F28-8140-03857B21F748}"/>
            </a:ext>
          </a:extLst>
        </xdr:cNvPr>
        <xdr:cNvSpPr txBox="1"/>
      </xdr:nvSpPr>
      <xdr:spPr>
        <a:xfrm>
          <a:off x="12611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82749</xdr:rowOff>
    </xdr:from>
    <xdr:ext cx="405111" cy="259045"/>
    <xdr:sp macro="" textlink="">
      <xdr:nvSpPr>
        <xdr:cNvPr id="459" name="n_1mainValue【保健センター・保健所】&#10;有形固定資産減価償却率">
          <a:extLst>
            <a:ext uri="{FF2B5EF4-FFF2-40B4-BE49-F238E27FC236}">
              <a16:creationId xmlns:a16="http://schemas.microsoft.com/office/drawing/2014/main" id="{D40FF140-4D5E-4003-8239-7DDECE289CF7}"/>
            </a:ext>
          </a:extLst>
        </xdr:cNvPr>
        <xdr:cNvSpPr txBox="1"/>
      </xdr:nvSpPr>
      <xdr:spPr>
        <a:xfrm>
          <a:off x="15266044"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48458</xdr:rowOff>
    </xdr:from>
    <xdr:ext cx="405111" cy="259045"/>
    <xdr:sp macro="" textlink="">
      <xdr:nvSpPr>
        <xdr:cNvPr id="460" name="n_2mainValue【保健センター・保健所】&#10;有形固定資産減価償却率">
          <a:extLst>
            <a:ext uri="{FF2B5EF4-FFF2-40B4-BE49-F238E27FC236}">
              <a16:creationId xmlns:a16="http://schemas.microsoft.com/office/drawing/2014/main" id="{0CA44873-FAFB-4F43-A233-64CF5E6B1C73}"/>
            </a:ext>
          </a:extLst>
        </xdr:cNvPr>
        <xdr:cNvSpPr txBox="1"/>
      </xdr:nvSpPr>
      <xdr:spPr>
        <a:xfrm>
          <a:off x="14389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38661</xdr:rowOff>
    </xdr:from>
    <xdr:ext cx="405111" cy="259045"/>
    <xdr:sp macro="" textlink="">
      <xdr:nvSpPr>
        <xdr:cNvPr id="461" name="n_3mainValue【保健センター・保健所】&#10;有形固定資産減価償却率">
          <a:extLst>
            <a:ext uri="{FF2B5EF4-FFF2-40B4-BE49-F238E27FC236}">
              <a16:creationId xmlns:a16="http://schemas.microsoft.com/office/drawing/2014/main" id="{155DF4AF-DB40-4C13-B2F6-4B3757FD3017}"/>
            </a:ext>
          </a:extLst>
        </xdr:cNvPr>
        <xdr:cNvSpPr txBox="1"/>
      </xdr:nvSpPr>
      <xdr:spPr>
        <a:xfrm>
          <a:off x="13500744" y="1066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120304</xdr:rowOff>
    </xdr:from>
    <xdr:ext cx="405111" cy="259045"/>
    <xdr:sp macro="" textlink="">
      <xdr:nvSpPr>
        <xdr:cNvPr id="462" name="n_4mainValue【保健センター・保健所】&#10;有形固定資産減価償却率">
          <a:extLst>
            <a:ext uri="{FF2B5EF4-FFF2-40B4-BE49-F238E27FC236}">
              <a16:creationId xmlns:a16="http://schemas.microsoft.com/office/drawing/2014/main" id="{96251DDB-C36B-44C6-BB61-17BEDE4D17A1}"/>
            </a:ext>
          </a:extLst>
        </xdr:cNvPr>
        <xdr:cNvSpPr txBox="1"/>
      </xdr:nvSpPr>
      <xdr:spPr>
        <a:xfrm>
          <a:off x="12611744" y="1057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3" name="正方形/長方形 462">
          <a:extLst>
            <a:ext uri="{FF2B5EF4-FFF2-40B4-BE49-F238E27FC236}">
              <a16:creationId xmlns:a16="http://schemas.microsoft.com/office/drawing/2014/main" id="{7E8846EF-2E88-4D8B-A2B0-3EE6675C940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4" name="正方形/長方形 463">
          <a:extLst>
            <a:ext uri="{FF2B5EF4-FFF2-40B4-BE49-F238E27FC236}">
              <a16:creationId xmlns:a16="http://schemas.microsoft.com/office/drawing/2014/main" id="{B5491DF8-D759-4604-B4D9-005A3EA263A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5" name="正方形/長方形 464">
          <a:extLst>
            <a:ext uri="{FF2B5EF4-FFF2-40B4-BE49-F238E27FC236}">
              <a16:creationId xmlns:a16="http://schemas.microsoft.com/office/drawing/2014/main" id="{472A0D36-E646-44A7-97BD-AA7DA3F867E9}"/>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6" name="正方形/長方形 465">
          <a:extLst>
            <a:ext uri="{FF2B5EF4-FFF2-40B4-BE49-F238E27FC236}">
              <a16:creationId xmlns:a16="http://schemas.microsoft.com/office/drawing/2014/main" id="{F676DEFE-54B1-4B6A-B239-D5E099AB2A6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7" name="正方形/長方形 466">
          <a:extLst>
            <a:ext uri="{FF2B5EF4-FFF2-40B4-BE49-F238E27FC236}">
              <a16:creationId xmlns:a16="http://schemas.microsoft.com/office/drawing/2014/main" id="{CBC27CB9-AC40-4892-A8BA-A6EF98A0E42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8" name="正方形/長方形 467">
          <a:extLst>
            <a:ext uri="{FF2B5EF4-FFF2-40B4-BE49-F238E27FC236}">
              <a16:creationId xmlns:a16="http://schemas.microsoft.com/office/drawing/2014/main" id="{B09A97B4-50EF-4C3D-932F-0A3B923C031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9" name="正方形/長方形 468">
          <a:extLst>
            <a:ext uri="{FF2B5EF4-FFF2-40B4-BE49-F238E27FC236}">
              <a16:creationId xmlns:a16="http://schemas.microsoft.com/office/drawing/2014/main" id="{BB30EE85-8735-4C5C-825D-B26A97CE2F5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0" name="正方形/長方形 469">
          <a:extLst>
            <a:ext uri="{FF2B5EF4-FFF2-40B4-BE49-F238E27FC236}">
              <a16:creationId xmlns:a16="http://schemas.microsoft.com/office/drawing/2014/main" id="{F6158E79-FADA-4DFA-BC44-D1A376D89FA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1" name="テキスト ボックス 470">
          <a:extLst>
            <a:ext uri="{FF2B5EF4-FFF2-40B4-BE49-F238E27FC236}">
              <a16:creationId xmlns:a16="http://schemas.microsoft.com/office/drawing/2014/main" id="{647EACFC-3CF3-4DC8-8291-449BA66E126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2" name="直線コネクタ 471">
          <a:extLst>
            <a:ext uri="{FF2B5EF4-FFF2-40B4-BE49-F238E27FC236}">
              <a16:creationId xmlns:a16="http://schemas.microsoft.com/office/drawing/2014/main" id="{2AA74B1C-BB6D-41E1-92E1-6079C7B317A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a:extLst>
            <a:ext uri="{FF2B5EF4-FFF2-40B4-BE49-F238E27FC236}">
              <a16:creationId xmlns:a16="http://schemas.microsoft.com/office/drawing/2014/main" id="{5D282F10-F30E-4A53-9C33-81627E03998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a:extLst>
            <a:ext uri="{FF2B5EF4-FFF2-40B4-BE49-F238E27FC236}">
              <a16:creationId xmlns:a16="http://schemas.microsoft.com/office/drawing/2014/main" id="{6942DAB9-B58D-4EEE-8174-7B6D81CB83E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a:extLst>
            <a:ext uri="{FF2B5EF4-FFF2-40B4-BE49-F238E27FC236}">
              <a16:creationId xmlns:a16="http://schemas.microsoft.com/office/drawing/2014/main" id="{D7EBBEF9-6289-4379-839C-6618673AA8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a:extLst>
            <a:ext uri="{FF2B5EF4-FFF2-40B4-BE49-F238E27FC236}">
              <a16:creationId xmlns:a16="http://schemas.microsoft.com/office/drawing/2014/main" id="{F285B678-5E39-412B-AC52-8AB9B58D127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a:extLst>
            <a:ext uri="{FF2B5EF4-FFF2-40B4-BE49-F238E27FC236}">
              <a16:creationId xmlns:a16="http://schemas.microsoft.com/office/drawing/2014/main" id="{F3A24B55-8F08-4489-9134-28F32C6FAB7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a:extLst>
            <a:ext uri="{FF2B5EF4-FFF2-40B4-BE49-F238E27FC236}">
              <a16:creationId xmlns:a16="http://schemas.microsoft.com/office/drawing/2014/main" id="{511DFB8C-D277-4E57-AFD2-2AA40A7B4479}"/>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a:extLst>
            <a:ext uri="{FF2B5EF4-FFF2-40B4-BE49-F238E27FC236}">
              <a16:creationId xmlns:a16="http://schemas.microsoft.com/office/drawing/2014/main" id="{9368DEC2-C1C4-4317-BEB8-7DFC236DDB19}"/>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a:extLst>
            <a:ext uri="{FF2B5EF4-FFF2-40B4-BE49-F238E27FC236}">
              <a16:creationId xmlns:a16="http://schemas.microsoft.com/office/drawing/2014/main" id="{401983F9-9464-479E-8DBA-A3F8B505F9B5}"/>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a:extLst>
            <a:ext uri="{FF2B5EF4-FFF2-40B4-BE49-F238E27FC236}">
              <a16:creationId xmlns:a16="http://schemas.microsoft.com/office/drawing/2014/main" id="{017FB974-369D-4371-9A60-C182718538F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a:extLst>
            <a:ext uri="{FF2B5EF4-FFF2-40B4-BE49-F238E27FC236}">
              <a16:creationId xmlns:a16="http://schemas.microsoft.com/office/drawing/2014/main" id="{B6A07CE4-0105-4638-BD9C-8A6E81070E5B}"/>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a:extLst>
            <a:ext uri="{FF2B5EF4-FFF2-40B4-BE49-F238E27FC236}">
              <a16:creationId xmlns:a16="http://schemas.microsoft.com/office/drawing/2014/main" id="{8B8A4916-ED71-44B1-B62D-6405FD9EEE59}"/>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a:extLst>
            <a:ext uri="{FF2B5EF4-FFF2-40B4-BE49-F238E27FC236}">
              <a16:creationId xmlns:a16="http://schemas.microsoft.com/office/drawing/2014/main" id="{E9610ABB-B74D-4667-8CC3-967B84C42A5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保健センター・保健所】&#10;一人当たり面積グラフ枠">
          <a:extLst>
            <a:ext uri="{FF2B5EF4-FFF2-40B4-BE49-F238E27FC236}">
              <a16:creationId xmlns:a16="http://schemas.microsoft.com/office/drawing/2014/main" id="{606891BF-3DD9-4A45-9871-15D957C5F58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104394</xdr:rowOff>
    </xdr:from>
    <xdr:to>
      <xdr:col>116</xdr:col>
      <xdr:colOff>62864</xdr:colOff>
      <xdr:row>64</xdr:row>
      <xdr:rowOff>63246</xdr:rowOff>
    </xdr:to>
    <xdr:cxnSp macro="">
      <xdr:nvCxnSpPr>
        <xdr:cNvPr id="486" name="直線コネクタ 485">
          <a:extLst>
            <a:ext uri="{FF2B5EF4-FFF2-40B4-BE49-F238E27FC236}">
              <a16:creationId xmlns:a16="http://schemas.microsoft.com/office/drawing/2014/main" id="{B015B836-F652-436A-987B-15B7C5653B78}"/>
            </a:ext>
          </a:extLst>
        </xdr:cNvPr>
        <xdr:cNvCxnSpPr/>
      </xdr:nvCxnSpPr>
      <xdr:spPr>
        <a:xfrm flipV="1">
          <a:off x="22160864" y="9534144"/>
          <a:ext cx="0"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87" name="【保健センター・保健所】&#10;一人当たり面積最小値テキスト">
          <a:extLst>
            <a:ext uri="{FF2B5EF4-FFF2-40B4-BE49-F238E27FC236}">
              <a16:creationId xmlns:a16="http://schemas.microsoft.com/office/drawing/2014/main" id="{3D0EC938-3F1D-40A6-90C6-3AABD1C72C4C}"/>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88" name="直線コネクタ 487">
          <a:extLst>
            <a:ext uri="{FF2B5EF4-FFF2-40B4-BE49-F238E27FC236}">
              <a16:creationId xmlns:a16="http://schemas.microsoft.com/office/drawing/2014/main" id="{B1BF2F92-14CC-41DA-B330-FF68B25224EF}"/>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51071</xdr:rowOff>
    </xdr:from>
    <xdr:ext cx="469744" cy="259045"/>
    <xdr:sp macro="" textlink="">
      <xdr:nvSpPr>
        <xdr:cNvPr id="489" name="【保健センター・保健所】&#10;一人当たり面積最大値テキスト">
          <a:extLst>
            <a:ext uri="{FF2B5EF4-FFF2-40B4-BE49-F238E27FC236}">
              <a16:creationId xmlns:a16="http://schemas.microsoft.com/office/drawing/2014/main" id="{1839EC87-ED7B-43DE-A849-D10C060995DE}"/>
            </a:ext>
          </a:extLst>
        </xdr:cNvPr>
        <xdr:cNvSpPr txBox="1"/>
      </xdr:nvSpPr>
      <xdr:spPr>
        <a:xfrm>
          <a:off x="22199600" y="930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104394</xdr:rowOff>
    </xdr:from>
    <xdr:to>
      <xdr:col>116</xdr:col>
      <xdr:colOff>152400</xdr:colOff>
      <xdr:row>55</xdr:row>
      <xdr:rowOff>104394</xdr:rowOff>
    </xdr:to>
    <xdr:cxnSp macro="">
      <xdr:nvCxnSpPr>
        <xdr:cNvPr id="490" name="直線コネクタ 489">
          <a:extLst>
            <a:ext uri="{FF2B5EF4-FFF2-40B4-BE49-F238E27FC236}">
              <a16:creationId xmlns:a16="http://schemas.microsoft.com/office/drawing/2014/main" id="{526C4B43-A57E-42EA-8074-ECA4E5B686E3}"/>
            </a:ext>
          </a:extLst>
        </xdr:cNvPr>
        <xdr:cNvCxnSpPr/>
      </xdr:nvCxnSpPr>
      <xdr:spPr>
        <a:xfrm>
          <a:off x="22072600" y="953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93235</xdr:rowOff>
    </xdr:from>
    <xdr:ext cx="469744" cy="259045"/>
    <xdr:sp macro="" textlink="">
      <xdr:nvSpPr>
        <xdr:cNvPr id="491" name="【保健センター・保健所】&#10;一人当たり面積平均値テキスト">
          <a:extLst>
            <a:ext uri="{FF2B5EF4-FFF2-40B4-BE49-F238E27FC236}">
              <a16:creationId xmlns:a16="http://schemas.microsoft.com/office/drawing/2014/main" id="{A479D791-46A6-4882-AE0A-9E669AF7A476}"/>
            </a:ext>
          </a:extLst>
        </xdr:cNvPr>
        <xdr:cNvSpPr txBox="1"/>
      </xdr:nvSpPr>
      <xdr:spPr>
        <a:xfrm>
          <a:off x="22199600" y="105516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70358</xdr:rowOff>
    </xdr:from>
    <xdr:to>
      <xdr:col>116</xdr:col>
      <xdr:colOff>114300</xdr:colOff>
      <xdr:row>63</xdr:row>
      <xdr:rowOff>508</xdr:rowOff>
    </xdr:to>
    <xdr:sp macro="" textlink="">
      <xdr:nvSpPr>
        <xdr:cNvPr id="492" name="フローチャート: 判断 491">
          <a:extLst>
            <a:ext uri="{FF2B5EF4-FFF2-40B4-BE49-F238E27FC236}">
              <a16:creationId xmlns:a16="http://schemas.microsoft.com/office/drawing/2014/main" id="{E100D705-1D3F-4066-BBEC-4C1078B142B5}"/>
            </a:ext>
          </a:extLst>
        </xdr:cNvPr>
        <xdr:cNvSpPr/>
      </xdr:nvSpPr>
      <xdr:spPr>
        <a:xfrm>
          <a:off x="22110700" y="1070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49022</xdr:rowOff>
    </xdr:from>
    <xdr:to>
      <xdr:col>112</xdr:col>
      <xdr:colOff>38100</xdr:colOff>
      <xdr:row>62</xdr:row>
      <xdr:rowOff>150622</xdr:rowOff>
    </xdr:to>
    <xdr:sp macro="" textlink="">
      <xdr:nvSpPr>
        <xdr:cNvPr id="493" name="フローチャート: 判断 492">
          <a:extLst>
            <a:ext uri="{FF2B5EF4-FFF2-40B4-BE49-F238E27FC236}">
              <a16:creationId xmlns:a16="http://schemas.microsoft.com/office/drawing/2014/main" id="{EC3C6351-81B7-4F81-BB2E-DBFD896F62BA}"/>
            </a:ext>
          </a:extLst>
        </xdr:cNvPr>
        <xdr:cNvSpPr/>
      </xdr:nvSpPr>
      <xdr:spPr>
        <a:xfrm>
          <a:off x="21272500" y="1067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57404</xdr:rowOff>
    </xdr:from>
    <xdr:to>
      <xdr:col>107</xdr:col>
      <xdr:colOff>101600</xdr:colOff>
      <xdr:row>62</xdr:row>
      <xdr:rowOff>159004</xdr:rowOff>
    </xdr:to>
    <xdr:sp macro="" textlink="">
      <xdr:nvSpPr>
        <xdr:cNvPr id="494" name="フローチャート: 判断 493">
          <a:extLst>
            <a:ext uri="{FF2B5EF4-FFF2-40B4-BE49-F238E27FC236}">
              <a16:creationId xmlns:a16="http://schemas.microsoft.com/office/drawing/2014/main" id="{8946C65A-9C36-47CE-952C-09BD14822FDF}"/>
            </a:ext>
          </a:extLst>
        </xdr:cNvPr>
        <xdr:cNvSpPr/>
      </xdr:nvSpPr>
      <xdr:spPr>
        <a:xfrm>
          <a:off x="20383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76454</xdr:rowOff>
    </xdr:from>
    <xdr:to>
      <xdr:col>102</xdr:col>
      <xdr:colOff>165100</xdr:colOff>
      <xdr:row>63</xdr:row>
      <xdr:rowOff>6604</xdr:rowOff>
    </xdr:to>
    <xdr:sp macro="" textlink="">
      <xdr:nvSpPr>
        <xdr:cNvPr id="495" name="フローチャート: 判断 494">
          <a:extLst>
            <a:ext uri="{FF2B5EF4-FFF2-40B4-BE49-F238E27FC236}">
              <a16:creationId xmlns:a16="http://schemas.microsoft.com/office/drawing/2014/main" id="{FDD5B46D-BCA2-466F-8E3E-D03A7864B411}"/>
            </a:ext>
          </a:extLst>
        </xdr:cNvPr>
        <xdr:cNvSpPr/>
      </xdr:nvSpPr>
      <xdr:spPr>
        <a:xfrm>
          <a:off x="19494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81788</xdr:rowOff>
    </xdr:from>
    <xdr:to>
      <xdr:col>98</xdr:col>
      <xdr:colOff>38100</xdr:colOff>
      <xdr:row>63</xdr:row>
      <xdr:rowOff>11938</xdr:rowOff>
    </xdr:to>
    <xdr:sp macro="" textlink="">
      <xdr:nvSpPr>
        <xdr:cNvPr id="496" name="フローチャート: 判断 495">
          <a:extLst>
            <a:ext uri="{FF2B5EF4-FFF2-40B4-BE49-F238E27FC236}">
              <a16:creationId xmlns:a16="http://schemas.microsoft.com/office/drawing/2014/main" id="{BE8202DD-0B74-4F04-830C-20E309E0FD91}"/>
            </a:ext>
          </a:extLst>
        </xdr:cNvPr>
        <xdr:cNvSpPr/>
      </xdr:nvSpPr>
      <xdr:spPr>
        <a:xfrm>
          <a:off x="18605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60BC0E78-FABD-40E9-BA34-C796F886AA4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4461B741-3217-43E8-B8EA-61688E2C97B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441D30F1-06BC-4D64-9DF6-6E5A2F7C0E9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EBF39FF4-CB34-4E3B-A1C0-5E005199EE8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31314550-5833-42EE-B9F8-64ACEEC3AA8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76454</xdr:rowOff>
    </xdr:from>
    <xdr:to>
      <xdr:col>116</xdr:col>
      <xdr:colOff>114300</xdr:colOff>
      <xdr:row>64</xdr:row>
      <xdr:rowOff>6604</xdr:rowOff>
    </xdr:to>
    <xdr:sp macro="" textlink="">
      <xdr:nvSpPr>
        <xdr:cNvPr id="502" name="楕円 501">
          <a:extLst>
            <a:ext uri="{FF2B5EF4-FFF2-40B4-BE49-F238E27FC236}">
              <a16:creationId xmlns:a16="http://schemas.microsoft.com/office/drawing/2014/main" id="{06695AAC-4C0F-4E47-AA99-2F279BF66D34}"/>
            </a:ext>
          </a:extLst>
        </xdr:cNvPr>
        <xdr:cNvSpPr/>
      </xdr:nvSpPr>
      <xdr:spPr>
        <a:xfrm>
          <a:off x="22110700" y="1087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162831</xdr:rowOff>
    </xdr:from>
    <xdr:ext cx="469744" cy="259045"/>
    <xdr:sp macro="" textlink="">
      <xdr:nvSpPr>
        <xdr:cNvPr id="503" name="【保健センター・保健所】&#10;一人当たり面積該当値テキスト">
          <a:extLst>
            <a:ext uri="{FF2B5EF4-FFF2-40B4-BE49-F238E27FC236}">
              <a16:creationId xmlns:a16="http://schemas.microsoft.com/office/drawing/2014/main" id="{C271FD16-F504-4261-B09A-D2BAA0969A86}"/>
            </a:ext>
          </a:extLst>
        </xdr:cNvPr>
        <xdr:cNvSpPr txBox="1"/>
      </xdr:nvSpPr>
      <xdr:spPr>
        <a:xfrm>
          <a:off x="22199600" y="1079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77216</xdr:rowOff>
    </xdr:from>
    <xdr:to>
      <xdr:col>112</xdr:col>
      <xdr:colOff>38100</xdr:colOff>
      <xdr:row>64</xdr:row>
      <xdr:rowOff>7366</xdr:rowOff>
    </xdr:to>
    <xdr:sp macro="" textlink="">
      <xdr:nvSpPr>
        <xdr:cNvPr id="504" name="楕円 503">
          <a:extLst>
            <a:ext uri="{FF2B5EF4-FFF2-40B4-BE49-F238E27FC236}">
              <a16:creationId xmlns:a16="http://schemas.microsoft.com/office/drawing/2014/main" id="{B8B5A1ED-D744-46B1-9732-4B3584239479}"/>
            </a:ext>
          </a:extLst>
        </xdr:cNvPr>
        <xdr:cNvSpPr/>
      </xdr:nvSpPr>
      <xdr:spPr>
        <a:xfrm>
          <a:off x="21272500" y="108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127254</xdr:rowOff>
    </xdr:from>
    <xdr:to>
      <xdr:col>116</xdr:col>
      <xdr:colOff>63500</xdr:colOff>
      <xdr:row>63</xdr:row>
      <xdr:rowOff>128016</xdr:rowOff>
    </xdr:to>
    <xdr:cxnSp macro="">
      <xdr:nvCxnSpPr>
        <xdr:cNvPr id="505" name="直線コネクタ 504">
          <a:extLst>
            <a:ext uri="{FF2B5EF4-FFF2-40B4-BE49-F238E27FC236}">
              <a16:creationId xmlns:a16="http://schemas.microsoft.com/office/drawing/2014/main" id="{BC23EC17-846A-4149-B5D9-5FAC36CB0130}"/>
            </a:ext>
          </a:extLst>
        </xdr:cNvPr>
        <xdr:cNvCxnSpPr/>
      </xdr:nvCxnSpPr>
      <xdr:spPr>
        <a:xfrm flipV="1">
          <a:off x="21323300" y="1092860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77978</xdr:rowOff>
    </xdr:from>
    <xdr:to>
      <xdr:col>107</xdr:col>
      <xdr:colOff>101600</xdr:colOff>
      <xdr:row>64</xdr:row>
      <xdr:rowOff>8128</xdr:rowOff>
    </xdr:to>
    <xdr:sp macro="" textlink="">
      <xdr:nvSpPr>
        <xdr:cNvPr id="506" name="楕円 505">
          <a:extLst>
            <a:ext uri="{FF2B5EF4-FFF2-40B4-BE49-F238E27FC236}">
              <a16:creationId xmlns:a16="http://schemas.microsoft.com/office/drawing/2014/main" id="{B53EC63C-0CE9-4608-9B32-38BAE275AD62}"/>
            </a:ext>
          </a:extLst>
        </xdr:cNvPr>
        <xdr:cNvSpPr/>
      </xdr:nvSpPr>
      <xdr:spPr>
        <a:xfrm>
          <a:off x="203835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128016</xdr:rowOff>
    </xdr:from>
    <xdr:to>
      <xdr:col>111</xdr:col>
      <xdr:colOff>177800</xdr:colOff>
      <xdr:row>63</xdr:row>
      <xdr:rowOff>128778</xdr:rowOff>
    </xdr:to>
    <xdr:cxnSp macro="">
      <xdr:nvCxnSpPr>
        <xdr:cNvPr id="507" name="直線コネクタ 506">
          <a:extLst>
            <a:ext uri="{FF2B5EF4-FFF2-40B4-BE49-F238E27FC236}">
              <a16:creationId xmlns:a16="http://schemas.microsoft.com/office/drawing/2014/main" id="{1BD983B8-D720-475B-A2B6-1E31C98A3297}"/>
            </a:ext>
          </a:extLst>
        </xdr:cNvPr>
        <xdr:cNvCxnSpPr/>
      </xdr:nvCxnSpPr>
      <xdr:spPr>
        <a:xfrm flipV="1">
          <a:off x="20434300" y="1092936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77978</xdr:rowOff>
    </xdr:from>
    <xdr:to>
      <xdr:col>102</xdr:col>
      <xdr:colOff>165100</xdr:colOff>
      <xdr:row>64</xdr:row>
      <xdr:rowOff>8128</xdr:rowOff>
    </xdr:to>
    <xdr:sp macro="" textlink="">
      <xdr:nvSpPr>
        <xdr:cNvPr id="508" name="楕円 507">
          <a:extLst>
            <a:ext uri="{FF2B5EF4-FFF2-40B4-BE49-F238E27FC236}">
              <a16:creationId xmlns:a16="http://schemas.microsoft.com/office/drawing/2014/main" id="{A43D6DDC-3E54-43C4-B24C-10BE11CC5F8E}"/>
            </a:ext>
          </a:extLst>
        </xdr:cNvPr>
        <xdr:cNvSpPr/>
      </xdr:nvSpPr>
      <xdr:spPr>
        <a:xfrm>
          <a:off x="194945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128778</xdr:rowOff>
    </xdr:from>
    <xdr:to>
      <xdr:col>107</xdr:col>
      <xdr:colOff>50800</xdr:colOff>
      <xdr:row>63</xdr:row>
      <xdr:rowOff>128778</xdr:rowOff>
    </xdr:to>
    <xdr:cxnSp macro="">
      <xdr:nvCxnSpPr>
        <xdr:cNvPr id="509" name="直線コネクタ 508">
          <a:extLst>
            <a:ext uri="{FF2B5EF4-FFF2-40B4-BE49-F238E27FC236}">
              <a16:creationId xmlns:a16="http://schemas.microsoft.com/office/drawing/2014/main" id="{626416CF-78D9-4D89-8E9E-2F8E1E413CDB}"/>
            </a:ext>
          </a:extLst>
        </xdr:cNvPr>
        <xdr:cNvCxnSpPr/>
      </xdr:nvCxnSpPr>
      <xdr:spPr>
        <a:xfrm>
          <a:off x="19545300" y="1093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79502</xdr:rowOff>
    </xdr:from>
    <xdr:to>
      <xdr:col>98</xdr:col>
      <xdr:colOff>38100</xdr:colOff>
      <xdr:row>64</xdr:row>
      <xdr:rowOff>9652</xdr:rowOff>
    </xdr:to>
    <xdr:sp macro="" textlink="">
      <xdr:nvSpPr>
        <xdr:cNvPr id="510" name="楕円 509">
          <a:extLst>
            <a:ext uri="{FF2B5EF4-FFF2-40B4-BE49-F238E27FC236}">
              <a16:creationId xmlns:a16="http://schemas.microsoft.com/office/drawing/2014/main" id="{7FA71D8E-5836-48E3-8B88-45709C2664A6}"/>
            </a:ext>
          </a:extLst>
        </xdr:cNvPr>
        <xdr:cNvSpPr/>
      </xdr:nvSpPr>
      <xdr:spPr>
        <a:xfrm>
          <a:off x="18605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128778</xdr:rowOff>
    </xdr:from>
    <xdr:to>
      <xdr:col>102</xdr:col>
      <xdr:colOff>114300</xdr:colOff>
      <xdr:row>63</xdr:row>
      <xdr:rowOff>130302</xdr:rowOff>
    </xdr:to>
    <xdr:cxnSp macro="">
      <xdr:nvCxnSpPr>
        <xdr:cNvPr id="511" name="直線コネクタ 510">
          <a:extLst>
            <a:ext uri="{FF2B5EF4-FFF2-40B4-BE49-F238E27FC236}">
              <a16:creationId xmlns:a16="http://schemas.microsoft.com/office/drawing/2014/main" id="{752C19CE-A5AF-4DAC-BA08-E81C13E1A93A}"/>
            </a:ext>
          </a:extLst>
        </xdr:cNvPr>
        <xdr:cNvCxnSpPr/>
      </xdr:nvCxnSpPr>
      <xdr:spPr>
        <a:xfrm flipV="1">
          <a:off x="18656300" y="109301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167149</xdr:rowOff>
    </xdr:from>
    <xdr:ext cx="469744" cy="259045"/>
    <xdr:sp macro="" textlink="">
      <xdr:nvSpPr>
        <xdr:cNvPr id="512" name="n_1aveValue【保健センター・保健所】&#10;一人当たり面積">
          <a:extLst>
            <a:ext uri="{FF2B5EF4-FFF2-40B4-BE49-F238E27FC236}">
              <a16:creationId xmlns:a16="http://schemas.microsoft.com/office/drawing/2014/main" id="{1E9B7576-DDB4-4287-AC01-2DC2EA8A0CA2}"/>
            </a:ext>
          </a:extLst>
        </xdr:cNvPr>
        <xdr:cNvSpPr txBox="1"/>
      </xdr:nvSpPr>
      <xdr:spPr>
        <a:xfrm>
          <a:off x="21075727" y="1045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4081</xdr:rowOff>
    </xdr:from>
    <xdr:ext cx="469744" cy="259045"/>
    <xdr:sp macro="" textlink="">
      <xdr:nvSpPr>
        <xdr:cNvPr id="513" name="n_2aveValue【保健センター・保健所】&#10;一人当たり面積">
          <a:extLst>
            <a:ext uri="{FF2B5EF4-FFF2-40B4-BE49-F238E27FC236}">
              <a16:creationId xmlns:a16="http://schemas.microsoft.com/office/drawing/2014/main" id="{1DF65719-3E07-4770-85A4-B68183B5AA51}"/>
            </a:ext>
          </a:extLst>
        </xdr:cNvPr>
        <xdr:cNvSpPr txBox="1"/>
      </xdr:nvSpPr>
      <xdr:spPr>
        <a:xfrm>
          <a:off x="20199427" y="1046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23131</xdr:rowOff>
    </xdr:from>
    <xdr:ext cx="469744" cy="259045"/>
    <xdr:sp macro="" textlink="">
      <xdr:nvSpPr>
        <xdr:cNvPr id="514" name="n_3aveValue【保健センター・保健所】&#10;一人当たり面積">
          <a:extLst>
            <a:ext uri="{FF2B5EF4-FFF2-40B4-BE49-F238E27FC236}">
              <a16:creationId xmlns:a16="http://schemas.microsoft.com/office/drawing/2014/main" id="{0641B95C-D335-496D-BE3C-FEA8FE117973}"/>
            </a:ext>
          </a:extLst>
        </xdr:cNvPr>
        <xdr:cNvSpPr txBox="1"/>
      </xdr:nvSpPr>
      <xdr:spPr>
        <a:xfrm>
          <a:off x="193104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28465</xdr:rowOff>
    </xdr:from>
    <xdr:ext cx="469744" cy="259045"/>
    <xdr:sp macro="" textlink="">
      <xdr:nvSpPr>
        <xdr:cNvPr id="515" name="n_4aveValue【保健センター・保健所】&#10;一人当たり面積">
          <a:extLst>
            <a:ext uri="{FF2B5EF4-FFF2-40B4-BE49-F238E27FC236}">
              <a16:creationId xmlns:a16="http://schemas.microsoft.com/office/drawing/2014/main" id="{A914CE63-74EB-4FEA-AFBA-00011FC4872B}"/>
            </a:ext>
          </a:extLst>
        </xdr:cNvPr>
        <xdr:cNvSpPr txBox="1"/>
      </xdr:nvSpPr>
      <xdr:spPr>
        <a:xfrm>
          <a:off x="18421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169943</xdr:rowOff>
    </xdr:from>
    <xdr:ext cx="469744" cy="259045"/>
    <xdr:sp macro="" textlink="">
      <xdr:nvSpPr>
        <xdr:cNvPr id="516" name="n_1mainValue【保健センター・保健所】&#10;一人当たり面積">
          <a:extLst>
            <a:ext uri="{FF2B5EF4-FFF2-40B4-BE49-F238E27FC236}">
              <a16:creationId xmlns:a16="http://schemas.microsoft.com/office/drawing/2014/main" id="{94DCFDCC-BCAF-4DA3-9B32-B6343F686712}"/>
            </a:ext>
          </a:extLst>
        </xdr:cNvPr>
        <xdr:cNvSpPr txBox="1"/>
      </xdr:nvSpPr>
      <xdr:spPr>
        <a:xfrm>
          <a:off x="21075727" y="10971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170705</xdr:rowOff>
    </xdr:from>
    <xdr:ext cx="469744" cy="259045"/>
    <xdr:sp macro="" textlink="">
      <xdr:nvSpPr>
        <xdr:cNvPr id="517" name="n_2mainValue【保健センター・保健所】&#10;一人当たり面積">
          <a:extLst>
            <a:ext uri="{FF2B5EF4-FFF2-40B4-BE49-F238E27FC236}">
              <a16:creationId xmlns:a16="http://schemas.microsoft.com/office/drawing/2014/main" id="{FC106228-34EF-4146-8FD3-21A517E1C07D}"/>
            </a:ext>
          </a:extLst>
        </xdr:cNvPr>
        <xdr:cNvSpPr txBox="1"/>
      </xdr:nvSpPr>
      <xdr:spPr>
        <a:xfrm>
          <a:off x="20199427"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170705</xdr:rowOff>
    </xdr:from>
    <xdr:ext cx="469744" cy="259045"/>
    <xdr:sp macro="" textlink="">
      <xdr:nvSpPr>
        <xdr:cNvPr id="518" name="n_3mainValue【保健センター・保健所】&#10;一人当たり面積">
          <a:extLst>
            <a:ext uri="{FF2B5EF4-FFF2-40B4-BE49-F238E27FC236}">
              <a16:creationId xmlns:a16="http://schemas.microsoft.com/office/drawing/2014/main" id="{9814D778-87FF-422D-8F4B-8A9AA8A65E0F}"/>
            </a:ext>
          </a:extLst>
        </xdr:cNvPr>
        <xdr:cNvSpPr txBox="1"/>
      </xdr:nvSpPr>
      <xdr:spPr>
        <a:xfrm>
          <a:off x="19310427" y="1097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779</xdr:rowOff>
    </xdr:from>
    <xdr:ext cx="469744" cy="259045"/>
    <xdr:sp macro="" textlink="">
      <xdr:nvSpPr>
        <xdr:cNvPr id="519" name="n_4mainValue【保健センター・保健所】&#10;一人当たり面積">
          <a:extLst>
            <a:ext uri="{FF2B5EF4-FFF2-40B4-BE49-F238E27FC236}">
              <a16:creationId xmlns:a16="http://schemas.microsoft.com/office/drawing/2014/main" id="{024C65D9-AD50-48B1-BE55-794B4841D8B0}"/>
            </a:ext>
          </a:extLst>
        </xdr:cNvPr>
        <xdr:cNvSpPr txBox="1"/>
      </xdr:nvSpPr>
      <xdr:spPr>
        <a:xfrm>
          <a:off x="18421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a:extLst>
            <a:ext uri="{FF2B5EF4-FFF2-40B4-BE49-F238E27FC236}">
              <a16:creationId xmlns:a16="http://schemas.microsoft.com/office/drawing/2014/main" id="{C8CF4B0C-1D26-421D-B2A3-0CD52295AA6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a:extLst>
            <a:ext uri="{FF2B5EF4-FFF2-40B4-BE49-F238E27FC236}">
              <a16:creationId xmlns:a16="http://schemas.microsoft.com/office/drawing/2014/main" id="{4B8BBF89-C3E6-4579-91B5-4C402E88BA4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a:extLst>
            <a:ext uri="{FF2B5EF4-FFF2-40B4-BE49-F238E27FC236}">
              <a16:creationId xmlns:a16="http://schemas.microsoft.com/office/drawing/2014/main" id="{1705B951-B109-4B88-BAA5-0500E9A1E24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a:extLst>
            <a:ext uri="{FF2B5EF4-FFF2-40B4-BE49-F238E27FC236}">
              <a16:creationId xmlns:a16="http://schemas.microsoft.com/office/drawing/2014/main" id="{E1944D63-82D5-4B54-9D96-455B969F5F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a:extLst>
            <a:ext uri="{FF2B5EF4-FFF2-40B4-BE49-F238E27FC236}">
              <a16:creationId xmlns:a16="http://schemas.microsoft.com/office/drawing/2014/main" id="{6B63828C-5384-44AF-A4A0-3001406330B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a:extLst>
            <a:ext uri="{FF2B5EF4-FFF2-40B4-BE49-F238E27FC236}">
              <a16:creationId xmlns:a16="http://schemas.microsoft.com/office/drawing/2014/main" id="{17777DC7-AB35-49F2-96BF-9D32AB16089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a:extLst>
            <a:ext uri="{FF2B5EF4-FFF2-40B4-BE49-F238E27FC236}">
              <a16:creationId xmlns:a16="http://schemas.microsoft.com/office/drawing/2014/main" id="{BAFCC5C8-37FD-449F-9E8E-956C7B2D93F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a:extLst>
            <a:ext uri="{FF2B5EF4-FFF2-40B4-BE49-F238E27FC236}">
              <a16:creationId xmlns:a16="http://schemas.microsoft.com/office/drawing/2014/main" id="{18229716-7147-4A07-A0AB-7577D1C83C5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a:extLst>
            <a:ext uri="{FF2B5EF4-FFF2-40B4-BE49-F238E27FC236}">
              <a16:creationId xmlns:a16="http://schemas.microsoft.com/office/drawing/2014/main" id="{072A76BF-E6AF-4CC0-96D5-1BB48F4A40A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a:extLst>
            <a:ext uri="{FF2B5EF4-FFF2-40B4-BE49-F238E27FC236}">
              <a16:creationId xmlns:a16="http://schemas.microsoft.com/office/drawing/2014/main" id="{C96F7FAB-36F9-4F0B-A616-ABE5AABF689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a:extLst>
            <a:ext uri="{FF2B5EF4-FFF2-40B4-BE49-F238E27FC236}">
              <a16:creationId xmlns:a16="http://schemas.microsoft.com/office/drawing/2014/main" id="{C6D15ADC-73B1-443C-9BC4-BEBCBCF0B6E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1" name="直線コネクタ 530">
          <a:extLst>
            <a:ext uri="{FF2B5EF4-FFF2-40B4-BE49-F238E27FC236}">
              <a16:creationId xmlns:a16="http://schemas.microsoft.com/office/drawing/2014/main" id="{B994F962-E79E-40D0-BC60-7EF419C7736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2" name="テキスト ボックス 531">
          <a:extLst>
            <a:ext uri="{FF2B5EF4-FFF2-40B4-BE49-F238E27FC236}">
              <a16:creationId xmlns:a16="http://schemas.microsoft.com/office/drawing/2014/main" id="{2646D030-D2C6-4AD1-A738-9C59B40FBD2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3" name="直線コネクタ 532">
          <a:extLst>
            <a:ext uri="{FF2B5EF4-FFF2-40B4-BE49-F238E27FC236}">
              <a16:creationId xmlns:a16="http://schemas.microsoft.com/office/drawing/2014/main" id="{E5A4ED9E-6440-4366-8FB7-165D56516F48}"/>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4" name="テキスト ボックス 533">
          <a:extLst>
            <a:ext uri="{FF2B5EF4-FFF2-40B4-BE49-F238E27FC236}">
              <a16:creationId xmlns:a16="http://schemas.microsoft.com/office/drawing/2014/main" id="{0561EF7C-9CB4-44E8-88CA-4E48A458EE08}"/>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5" name="直線コネクタ 534">
          <a:extLst>
            <a:ext uri="{FF2B5EF4-FFF2-40B4-BE49-F238E27FC236}">
              <a16:creationId xmlns:a16="http://schemas.microsoft.com/office/drawing/2014/main" id="{0D865710-FBE1-4DFB-A2C8-948D33D13BF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6" name="テキスト ボックス 535">
          <a:extLst>
            <a:ext uri="{FF2B5EF4-FFF2-40B4-BE49-F238E27FC236}">
              <a16:creationId xmlns:a16="http://schemas.microsoft.com/office/drawing/2014/main" id="{BE2F8097-ECCB-43B3-A0DC-61B035DC0973}"/>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7" name="直線コネクタ 536">
          <a:extLst>
            <a:ext uri="{FF2B5EF4-FFF2-40B4-BE49-F238E27FC236}">
              <a16:creationId xmlns:a16="http://schemas.microsoft.com/office/drawing/2014/main" id="{6867F349-ED98-44F3-ACE5-835A968D8574}"/>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8" name="テキスト ボックス 537">
          <a:extLst>
            <a:ext uri="{FF2B5EF4-FFF2-40B4-BE49-F238E27FC236}">
              <a16:creationId xmlns:a16="http://schemas.microsoft.com/office/drawing/2014/main" id="{CC70020C-30D8-44AD-BAEA-F7496F0C2009}"/>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9" name="直線コネクタ 538">
          <a:extLst>
            <a:ext uri="{FF2B5EF4-FFF2-40B4-BE49-F238E27FC236}">
              <a16:creationId xmlns:a16="http://schemas.microsoft.com/office/drawing/2014/main" id="{2BE037AB-EC3E-4313-96A4-971C3D4ED35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0" name="テキスト ボックス 539">
          <a:extLst>
            <a:ext uri="{FF2B5EF4-FFF2-40B4-BE49-F238E27FC236}">
              <a16:creationId xmlns:a16="http://schemas.microsoft.com/office/drawing/2014/main" id="{BC026BE4-668B-40D4-B5F3-E72CCC278BA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1" name="直線コネクタ 540">
          <a:extLst>
            <a:ext uri="{FF2B5EF4-FFF2-40B4-BE49-F238E27FC236}">
              <a16:creationId xmlns:a16="http://schemas.microsoft.com/office/drawing/2014/main" id="{42709D34-71DB-4677-8A98-A10A45441AD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2" name="テキスト ボックス 541">
          <a:extLst>
            <a:ext uri="{FF2B5EF4-FFF2-40B4-BE49-F238E27FC236}">
              <a16:creationId xmlns:a16="http://schemas.microsoft.com/office/drawing/2014/main" id="{D41C1511-390C-46E5-8881-7D38ABAF4387}"/>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3" name="直線コネクタ 542">
          <a:extLst>
            <a:ext uri="{FF2B5EF4-FFF2-40B4-BE49-F238E27FC236}">
              <a16:creationId xmlns:a16="http://schemas.microsoft.com/office/drawing/2014/main" id="{874636FB-CDE5-49A5-A603-34BB02B330A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消防施設】&#10;有形固定資産減価償却率グラフ枠">
          <a:extLst>
            <a:ext uri="{FF2B5EF4-FFF2-40B4-BE49-F238E27FC236}">
              <a16:creationId xmlns:a16="http://schemas.microsoft.com/office/drawing/2014/main" id="{AAF6AD50-EDA9-4C1B-950A-E10F7D5B612B}"/>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168729</xdr:rowOff>
    </xdr:to>
    <xdr:cxnSp macro="">
      <xdr:nvCxnSpPr>
        <xdr:cNvPr id="545" name="直線コネクタ 544">
          <a:extLst>
            <a:ext uri="{FF2B5EF4-FFF2-40B4-BE49-F238E27FC236}">
              <a16:creationId xmlns:a16="http://schemas.microsoft.com/office/drawing/2014/main" id="{8D8AD7D2-B807-4ECB-B18A-EEF09C166A4A}"/>
            </a:ext>
          </a:extLst>
        </xdr:cNvPr>
        <xdr:cNvCxnSpPr/>
      </xdr:nvCxnSpPr>
      <xdr:spPr>
        <a:xfrm flipV="1">
          <a:off x="16318864"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6" name="【消防施設】&#10;有形固定資産減価償却率最小値テキスト">
          <a:extLst>
            <a:ext uri="{FF2B5EF4-FFF2-40B4-BE49-F238E27FC236}">
              <a16:creationId xmlns:a16="http://schemas.microsoft.com/office/drawing/2014/main" id="{BD474533-F529-4B5D-9A9A-BBBD4C2C0A8C}"/>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47" name="直線コネクタ 546">
          <a:extLst>
            <a:ext uri="{FF2B5EF4-FFF2-40B4-BE49-F238E27FC236}">
              <a16:creationId xmlns:a16="http://schemas.microsoft.com/office/drawing/2014/main" id="{378F2B11-F989-46ED-8397-709D111B408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340478" cy="259045"/>
    <xdr:sp macro="" textlink="">
      <xdr:nvSpPr>
        <xdr:cNvPr id="548" name="【消防施設】&#10;有形固定資産減価償却率最大値テキスト">
          <a:extLst>
            <a:ext uri="{FF2B5EF4-FFF2-40B4-BE49-F238E27FC236}">
              <a16:creationId xmlns:a16="http://schemas.microsoft.com/office/drawing/2014/main" id="{FBAA88A9-BA79-41E8-BCEC-4E43A1573E98}"/>
            </a:ext>
          </a:extLst>
        </xdr:cNvPr>
        <xdr:cNvSpPr txBox="1"/>
      </xdr:nvSpPr>
      <xdr:spPr>
        <a:xfrm>
          <a:off x="16357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49" name="直線コネクタ 548">
          <a:extLst>
            <a:ext uri="{FF2B5EF4-FFF2-40B4-BE49-F238E27FC236}">
              <a16:creationId xmlns:a16="http://schemas.microsoft.com/office/drawing/2014/main" id="{CDE8C071-D779-4C2F-A289-D6C13F70E7D2}"/>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57529</xdr:rowOff>
    </xdr:from>
    <xdr:ext cx="405111" cy="259045"/>
    <xdr:sp macro="" textlink="">
      <xdr:nvSpPr>
        <xdr:cNvPr id="550" name="【消防施設】&#10;有形固定資産減価償却率平均値テキスト">
          <a:extLst>
            <a:ext uri="{FF2B5EF4-FFF2-40B4-BE49-F238E27FC236}">
              <a16:creationId xmlns:a16="http://schemas.microsoft.com/office/drawing/2014/main" id="{9CFCA22E-1F7F-4DBB-BA6B-57D8A3B51ED8}"/>
            </a:ext>
          </a:extLst>
        </xdr:cNvPr>
        <xdr:cNvSpPr txBox="1"/>
      </xdr:nvSpPr>
      <xdr:spPr>
        <a:xfrm>
          <a:off x="16357600" y="141164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34652</xdr:rowOff>
    </xdr:from>
    <xdr:to>
      <xdr:col>85</xdr:col>
      <xdr:colOff>177800</xdr:colOff>
      <xdr:row>83</xdr:row>
      <xdr:rowOff>136252</xdr:rowOff>
    </xdr:to>
    <xdr:sp macro="" textlink="">
      <xdr:nvSpPr>
        <xdr:cNvPr id="551" name="フローチャート: 判断 550">
          <a:extLst>
            <a:ext uri="{FF2B5EF4-FFF2-40B4-BE49-F238E27FC236}">
              <a16:creationId xmlns:a16="http://schemas.microsoft.com/office/drawing/2014/main" id="{E8CAE38F-6F05-4AE9-8621-1628E2F795E7}"/>
            </a:ext>
          </a:extLst>
        </xdr:cNvPr>
        <xdr:cNvSpPr/>
      </xdr:nvSpPr>
      <xdr:spPr>
        <a:xfrm>
          <a:off x="16268700" y="1426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5262</xdr:rowOff>
    </xdr:from>
    <xdr:to>
      <xdr:col>81</xdr:col>
      <xdr:colOff>101600</xdr:colOff>
      <xdr:row>83</xdr:row>
      <xdr:rowOff>106862</xdr:rowOff>
    </xdr:to>
    <xdr:sp macro="" textlink="">
      <xdr:nvSpPr>
        <xdr:cNvPr id="552" name="フローチャート: 判断 551">
          <a:extLst>
            <a:ext uri="{FF2B5EF4-FFF2-40B4-BE49-F238E27FC236}">
              <a16:creationId xmlns:a16="http://schemas.microsoft.com/office/drawing/2014/main" id="{BA13E144-0ECF-4973-82C0-2FB1D6637377}"/>
            </a:ext>
          </a:extLst>
        </xdr:cNvPr>
        <xdr:cNvSpPr/>
      </xdr:nvSpPr>
      <xdr:spPr>
        <a:xfrm>
          <a:off x="15430500" y="142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553" name="フローチャート: 判断 552">
          <a:extLst>
            <a:ext uri="{FF2B5EF4-FFF2-40B4-BE49-F238E27FC236}">
              <a16:creationId xmlns:a16="http://schemas.microsoft.com/office/drawing/2014/main" id="{93C901E2-E5B9-4605-9635-384A552C792E}"/>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163649</xdr:rowOff>
    </xdr:from>
    <xdr:to>
      <xdr:col>72</xdr:col>
      <xdr:colOff>38100</xdr:colOff>
      <xdr:row>83</xdr:row>
      <xdr:rowOff>93799</xdr:rowOff>
    </xdr:to>
    <xdr:sp macro="" textlink="">
      <xdr:nvSpPr>
        <xdr:cNvPr id="554" name="フローチャート: 判断 553">
          <a:extLst>
            <a:ext uri="{FF2B5EF4-FFF2-40B4-BE49-F238E27FC236}">
              <a16:creationId xmlns:a16="http://schemas.microsoft.com/office/drawing/2014/main" id="{3DE3586D-549B-414C-BA16-835D7963DE6E}"/>
            </a:ext>
          </a:extLst>
        </xdr:cNvPr>
        <xdr:cNvSpPr/>
      </xdr:nvSpPr>
      <xdr:spPr>
        <a:xfrm>
          <a:off x="13652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23223</xdr:rowOff>
    </xdr:from>
    <xdr:to>
      <xdr:col>67</xdr:col>
      <xdr:colOff>101600</xdr:colOff>
      <xdr:row>83</xdr:row>
      <xdr:rowOff>124823</xdr:rowOff>
    </xdr:to>
    <xdr:sp macro="" textlink="">
      <xdr:nvSpPr>
        <xdr:cNvPr id="555" name="フローチャート: 判断 554">
          <a:extLst>
            <a:ext uri="{FF2B5EF4-FFF2-40B4-BE49-F238E27FC236}">
              <a16:creationId xmlns:a16="http://schemas.microsoft.com/office/drawing/2014/main" id="{61D655DA-6D70-44FA-81FC-7976E7D24642}"/>
            </a:ext>
          </a:extLst>
        </xdr:cNvPr>
        <xdr:cNvSpPr/>
      </xdr:nvSpPr>
      <xdr:spPr>
        <a:xfrm>
          <a:off x="12763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a:extLst>
            <a:ext uri="{FF2B5EF4-FFF2-40B4-BE49-F238E27FC236}">
              <a16:creationId xmlns:a16="http://schemas.microsoft.com/office/drawing/2014/main" id="{5DFF3636-4AD3-4671-8A64-6491C6B9B76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id="{CA7EC1F1-37AD-44AF-A271-490A6CC609E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id="{EFB4EFC5-0BC2-43B0-A708-DCC408122DD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647B8714-FD9D-4C04-AEB7-490CD273425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07D4B917-9C2A-4023-AA51-22224EBA65D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39551</xdr:rowOff>
    </xdr:from>
    <xdr:to>
      <xdr:col>85</xdr:col>
      <xdr:colOff>177800</xdr:colOff>
      <xdr:row>84</xdr:row>
      <xdr:rowOff>141151</xdr:rowOff>
    </xdr:to>
    <xdr:sp macro="" textlink="">
      <xdr:nvSpPr>
        <xdr:cNvPr id="561" name="楕円 560">
          <a:extLst>
            <a:ext uri="{FF2B5EF4-FFF2-40B4-BE49-F238E27FC236}">
              <a16:creationId xmlns:a16="http://schemas.microsoft.com/office/drawing/2014/main" id="{27A8FDF9-E800-4C78-9740-5E9129A001A9}"/>
            </a:ext>
          </a:extLst>
        </xdr:cNvPr>
        <xdr:cNvSpPr/>
      </xdr:nvSpPr>
      <xdr:spPr>
        <a:xfrm>
          <a:off x="162687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17978</xdr:rowOff>
    </xdr:from>
    <xdr:ext cx="405111" cy="259045"/>
    <xdr:sp macro="" textlink="">
      <xdr:nvSpPr>
        <xdr:cNvPr id="562" name="【消防施設】&#10;有形固定資産減価償却率該当値テキスト">
          <a:extLst>
            <a:ext uri="{FF2B5EF4-FFF2-40B4-BE49-F238E27FC236}">
              <a16:creationId xmlns:a16="http://schemas.microsoft.com/office/drawing/2014/main" id="{75FF3433-14AB-4D0E-84BE-CF828DFE2021}"/>
            </a:ext>
          </a:extLst>
        </xdr:cNvPr>
        <xdr:cNvSpPr txBox="1"/>
      </xdr:nvSpPr>
      <xdr:spPr>
        <a:xfrm>
          <a:off x="16357600"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8527</xdr:rowOff>
    </xdr:from>
    <xdr:to>
      <xdr:col>81</xdr:col>
      <xdr:colOff>101600</xdr:colOff>
      <xdr:row>84</xdr:row>
      <xdr:rowOff>110127</xdr:rowOff>
    </xdr:to>
    <xdr:sp macro="" textlink="">
      <xdr:nvSpPr>
        <xdr:cNvPr id="563" name="楕円 562">
          <a:extLst>
            <a:ext uri="{FF2B5EF4-FFF2-40B4-BE49-F238E27FC236}">
              <a16:creationId xmlns:a16="http://schemas.microsoft.com/office/drawing/2014/main" id="{19576639-EC6F-4765-BF5C-534CE5E2E211}"/>
            </a:ext>
          </a:extLst>
        </xdr:cNvPr>
        <xdr:cNvSpPr/>
      </xdr:nvSpPr>
      <xdr:spPr>
        <a:xfrm>
          <a:off x="154305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59327</xdr:rowOff>
    </xdr:from>
    <xdr:to>
      <xdr:col>85</xdr:col>
      <xdr:colOff>127000</xdr:colOff>
      <xdr:row>84</xdr:row>
      <xdr:rowOff>90351</xdr:rowOff>
    </xdr:to>
    <xdr:cxnSp macro="">
      <xdr:nvCxnSpPr>
        <xdr:cNvPr id="564" name="直線コネクタ 563">
          <a:extLst>
            <a:ext uri="{FF2B5EF4-FFF2-40B4-BE49-F238E27FC236}">
              <a16:creationId xmlns:a16="http://schemas.microsoft.com/office/drawing/2014/main" id="{CE1EA6B0-72B0-4D1A-8032-C447476C4774}"/>
            </a:ext>
          </a:extLst>
        </xdr:cNvPr>
        <xdr:cNvCxnSpPr/>
      </xdr:nvCxnSpPr>
      <xdr:spPr>
        <a:xfrm>
          <a:off x="15481300" y="1446112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3629</xdr:rowOff>
    </xdr:from>
    <xdr:to>
      <xdr:col>76</xdr:col>
      <xdr:colOff>165100</xdr:colOff>
      <xdr:row>84</xdr:row>
      <xdr:rowOff>105229</xdr:rowOff>
    </xdr:to>
    <xdr:sp macro="" textlink="">
      <xdr:nvSpPr>
        <xdr:cNvPr id="565" name="楕円 564">
          <a:extLst>
            <a:ext uri="{FF2B5EF4-FFF2-40B4-BE49-F238E27FC236}">
              <a16:creationId xmlns:a16="http://schemas.microsoft.com/office/drawing/2014/main" id="{E8202B29-07E3-45B3-B1FE-401459AC4E00}"/>
            </a:ext>
          </a:extLst>
        </xdr:cNvPr>
        <xdr:cNvSpPr/>
      </xdr:nvSpPr>
      <xdr:spPr>
        <a:xfrm>
          <a:off x="14541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54429</xdr:rowOff>
    </xdr:from>
    <xdr:to>
      <xdr:col>81</xdr:col>
      <xdr:colOff>50800</xdr:colOff>
      <xdr:row>84</xdr:row>
      <xdr:rowOff>59327</xdr:rowOff>
    </xdr:to>
    <xdr:cxnSp macro="">
      <xdr:nvCxnSpPr>
        <xdr:cNvPr id="566" name="直線コネクタ 565">
          <a:extLst>
            <a:ext uri="{FF2B5EF4-FFF2-40B4-BE49-F238E27FC236}">
              <a16:creationId xmlns:a16="http://schemas.microsoft.com/office/drawing/2014/main" id="{105508CE-DFA9-4B59-9F0B-44D751C60291}"/>
            </a:ext>
          </a:extLst>
        </xdr:cNvPr>
        <xdr:cNvCxnSpPr/>
      </xdr:nvCxnSpPr>
      <xdr:spPr>
        <a:xfrm>
          <a:off x="14592300" y="1445622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119562</xdr:rowOff>
    </xdr:from>
    <xdr:to>
      <xdr:col>72</xdr:col>
      <xdr:colOff>38100</xdr:colOff>
      <xdr:row>86</xdr:row>
      <xdr:rowOff>49712</xdr:rowOff>
    </xdr:to>
    <xdr:sp macro="" textlink="">
      <xdr:nvSpPr>
        <xdr:cNvPr id="567" name="楕円 566">
          <a:extLst>
            <a:ext uri="{FF2B5EF4-FFF2-40B4-BE49-F238E27FC236}">
              <a16:creationId xmlns:a16="http://schemas.microsoft.com/office/drawing/2014/main" id="{396E755B-A200-4B56-BCD1-731835FF4739}"/>
            </a:ext>
          </a:extLst>
        </xdr:cNvPr>
        <xdr:cNvSpPr/>
      </xdr:nvSpPr>
      <xdr:spPr>
        <a:xfrm>
          <a:off x="13652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54429</xdr:rowOff>
    </xdr:from>
    <xdr:to>
      <xdr:col>76</xdr:col>
      <xdr:colOff>114300</xdr:colOff>
      <xdr:row>85</xdr:row>
      <xdr:rowOff>170362</xdr:rowOff>
    </xdr:to>
    <xdr:cxnSp macro="">
      <xdr:nvCxnSpPr>
        <xdr:cNvPr id="568" name="直線コネクタ 567">
          <a:extLst>
            <a:ext uri="{FF2B5EF4-FFF2-40B4-BE49-F238E27FC236}">
              <a16:creationId xmlns:a16="http://schemas.microsoft.com/office/drawing/2014/main" id="{3CBFB832-958A-471E-890C-B5CE8564D5A7}"/>
            </a:ext>
          </a:extLst>
        </xdr:cNvPr>
        <xdr:cNvCxnSpPr/>
      </xdr:nvCxnSpPr>
      <xdr:spPr>
        <a:xfrm flipV="1">
          <a:off x="13703300" y="14456229"/>
          <a:ext cx="889000" cy="28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11793</xdr:rowOff>
    </xdr:from>
    <xdr:to>
      <xdr:col>67</xdr:col>
      <xdr:colOff>101600</xdr:colOff>
      <xdr:row>85</xdr:row>
      <xdr:rowOff>113393</xdr:rowOff>
    </xdr:to>
    <xdr:sp macro="" textlink="">
      <xdr:nvSpPr>
        <xdr:cNvPr id="569" name="楕円 568">
          <a:extLst>
            <a:ext uri="{FF2B5EF4-FFF2-40B4-BE49-F238E27FC236}">
              <a16:creationId xmlns:a16="http://schemas.microsoft.com/office/drawing/2014/main" id="{3889343E-4B5B-4554-B25F-C83157F24227}"/>
            </a:ext>
          </a:extLst>
        </xdr:cNvPr>
        <xdr:cNvSpPr/>
      </xdr:nvSpPr>
      <xdr:spPr>
        <a:xfrm>
          <a:off x="127635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62593</xdr:rowOff>
    </xdr:from>
    <xdr:to>
      <xdr:col>71</xdr:col>
      <xdr:colOff>177800</xdr:colOff>
      <xdr:row>85</xdr:row>
      <xdr:rowOff>170362</xdr:rowOff>
    </xdr:to>
    <xdr:cxnSp macro="">
      <xdr:nvCxnSpPr>
        <xdr:cNvPr id="570" name="直線コネクタ 569">
          <a:extLst>
            <a:ext uri="{FF2B5EF4-FFF2-40B4-BE49-F238E27FC236}">
              <a16:creationId xmlns:a16="http://schemas.microsoft.com/office/drawing/2014/main" id="{6EC7B4C0-576B-419E-9EB0-D8154A2DFCF9}"/>
            </a:ext>
          </a:extLst>
        </xdr:cNvPr>
        <xdr:cNvCxnSpPr/>
      </xdr:nvCxnSpPr>
      <xdr:spPr>
        <a:xfrm>
          <a:off x="12814300" y="14635843"/>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123389</xdr:rowOff>
    </xdr:from>
    <xdr:ext cx="405111" cy="259045"/>
    <xdr:sp macro="" textlink="">
      <xdr:nvSpPr>
        <xdr:cNvPr id="571" name="n_1aveValue【消防施設】&#10;有形固定資産減価償却率">
          <a:extLst>
            <a:ext uri="{FF2B5EF4-FFF2-40B4-BE49-F238E27FC236}">
              <a16:creationId xmlns:a16="http://schemas.microsoft.com/office/drawing/2014/main" id="{220D3B83-3667-4C8F-A005-02C8BCA0E6E5}"/>
            </a:ext>
          </a:extLst>
        </xdr:cNvPr>
        <xdr:cNvSpPr txBox="1"/>
      </xdr:nvSpPr>
      <xdr:spPr>
        <a:xfrm>
          <a:off x="15266044" y="14010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572" name="n_2aveValue【消防施設】&#10;有形固定資産減価償却率">
          <a:extLst>
            <a:ext uri="{FF2B5EF4-FFF2-40B4-BE49-F238E27FC236}">
              <a16:creationId xmlns:a16="http://schemas.microsoft.com/office/drawing/2014/main" id="{6F30796C-BBEF-404F-975A-8ED83795D509}"/>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110326</xdr:rowOff>
    </xdr:from>
    <xdr:ext cx="405111" cy="259045"/>
    <xdr:sp macro="" textlink="">
      <xdr:nvSpPr>
        <xdr:cNvPr id="573" name="n_3aveValue【消防施設】&#10;有形固定資産減価償却率">
          <a:extLst>
            <a:ext uri="{FF2B5EF4-FFF2-40B4-BE49-F238E27FC236}">
              <a16:creationId xmlns:a16="http://schemas.microsoft.com/office/drawing/2014/main" id="{8F5B0BF4-5538-48C7-9E88-E398791475BE}"/>
            </a:ext>
          </a:extLst>
        </xdr:cNvPr>
        <xdr:cNvSpPr txBox="1"/>
      </xdr:nvSpPr>
      <xdr:spPr>
        <a:xfrm>
          <a:off x="13500744" y="13997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141350</xdr:rowOff>
    </xdr:from>
    <xdr:ext cx="405111" cy="259045"/>
    <xdr:sp macro="" textlink="">
      <xdr:nvSpPr>
        <xdr:cNvPr id="574" name="n_4aveValue【消防施設】&#10;有形固定資産減価償却率">
          <a:extLst>
            <a:ext uri="{FF2B5EF4-FFF2-40B4-BE49-F238E27FC236}">
              <a16:creationId xmlns:a16="http://schemas.microsoft.com/office/drawing/2014/main" id="{7543DAAB-8302-4651-919B-747D93A4A8EE}"/>
            </a:ext>
          </a:extLst>
        </xdr:cNvPr>
        <xdr:cNvSpPr txBox="1"/>
      </xdr:nvSpPr>
      <xdr:spPr>
        <a:xfrm>
          <a:off x="12611744" y="140288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101254</xdr:rowOff>
    </xdr:from>
    <xdr:ext cx="405111" cy="259045"/>
    <xdr:sp macro="" textlink="">
      <xdr:nvSpPr>
        <xdr:cNvPr id="575" name="n_1mainValue【消防施設】&#10;有形固定資産減価償却率">
          <a:extLst>
            <a:ext uri="{FF2B5EF4-FFF2-40B4-BE49-F238E27FC236}">
              <a16:creationId xmlns:a16="http://schemas.microsoft.com/office/drawing/2014/main" id="{285B2B2C-D0D2-4178-98F0-87AA6626C006}"/>
            </a:ext>
          </a:extLst>
        </xdr:cNvPr>
        <xdr:cNvSpPr txBox="1"/>
      </xdr:nvSpPr>
      <xdr:spPr>
        <a:xfrm>
          <a:off x="15266044"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96356</xdr:rowOff>
    </xdr:from>
    <xdr:ext cx="405111" cy="259045"/>
    <xdr:sp macro="" textlink="">
      <xdr:nvSpPr>
        <xdr:cNvPr id="576" name="n_2mainValue【消防施設】&#10;有形固定資産減価償却率">
          <a:extLst>
            <a:ext uri="{FF2B5EF4-FFF2-40B4-BE49-F238E27FC236}">
              <a16:creationId xmlns:a16="http://schemas.microsoft.com/office/drawing/2014/main" id="{8E0BF73D-F430-4245-8D5B-4696668BB4EE}"/>
            </a:ext>
          </a:extLst>
        </xdr:cNvPr>
        <xdr:cNvSpPr txBox="1"/>
      </xdr:nvSpPr>
      <xdr:spPr>
        <a:xfrm>
          <a:off x="14389744" y="14498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40839</xdr:rowOff>
    </xdr:from>
    <xdr:ext cx="405111" cy="259045"/>
    <xdr:sp macro="" textlink="">
      <xdr:nvSpPr>
        <xdr:cNvPr id="577" name="n_3mainValue【消防施設】&#10;有形固定資産減価償却率">
          <a:extLst>
            <a:ext uri="{FF2B5EF4-FFF2-40B4-BE49-F238E27FC236}">
              <a16:creationId xmlns:a16="http://schemas.microsoft.com/office/drawing/2014/main" id="{DF51A517-A3DA-4D0A-9953-F75A03FC815E}"/>
            </a:ext>
          </a:extLst>
        </xdr:cNvPr>
        <xdr:cNvSpPr txBox="1"/>
      </xdr:nvSpPr>
      <xdr:spPr>
        <a:xfrm>
          <a:off x="13500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104520</xdr:rowOff>
    </xdr:from>
    <xdr:ext cx="405111" cy="259045"/>
    <xdr:sp macro="" textlink="">
      <xdr:nvSpPr>
        <xdr:cNvPr id="578" name="n_4mainValue【消防施設】&#10;有形固定資産減価償却率">
          <a:extLst>
            <a:ext uri="{FF2B5EF4-FFF2-40B4-BE49-F238E27FC236}">
              <a16:creationId xmlns:a16="http://schemas.microsoft.com/office/drawing/2014/main" id="{CEE27FC2-847A-40AC-8766-6070C04A1EAC}"/>
            </a:ext>
          </a:extLst>
        </xdr:cNvPr>
        <xdr:cNvSpPr txBox="1"/>
      </xdr:nvSpPr>
      <xdr:spPr>
        <a:xfrm>
          <a:off x="12611744" y="1467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9" name="正方形/長方形 578">
          <a:extLst>
            <a:ext uri="{FF2B5EF4-FFF2-40B4-BE49-F238E27FC236}">
              <a16:creationId xmlns:a16="http://schemas.microsoft.com/office/drawing/2014/main" id="{849ED377-65F4-43EC-9CFF-6BA0F72D6A1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0" name="正方形/長方形 579">
          <a:extLst>
            <a:ext uri="{FF2B5EF4-FFF2-40B4-BE49-F238E27FC236}">
              <a16:creationId xmlns:a16="http://schemas.microsoft.com/office/drawing/2014/main" id="{93367ABC-BB15-44AF-8117-07E8317291C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1" name="正方形/長方形 580">
          <a:extLst>
            <a:ext uri="{FF2B5EF4-FFF2-40B4-BE49-F238E27FC236}">
              <a16:creationId xmlns:a16="http://schemas.microsoft.com/office/drawing/2014/main" id="{8B7ABE0F-6AE6-4B36-8CCE-B25DD399D2D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2" name="正方形/長方形 581">
          <a:extLst>
            <a:ext uri="{FF2B5EF4-FFF2-40B4-BE49-F238E27FC236}">
              <a16:creationId xmlns:a16="http://schemas.microsoft.com/office/drawing/2014/main" id="{A07F3C1F-692B-41D0-9772-FB15C3A2341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3" name="正方形/長方形 582">
          <a:extLst>
            <a:ext uri="{FF2B5EF4-FFF2-40B4-BE49-F238E27FC236}">
              <a16:creationId xmlns:a16="http://schemas.microsoft.com/office/drawing/2014/main" id="{E66037CC-FC8D-42B7-9227-D09AE369157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4" name="正方形/長方形 583">
          <a:extLst>
            <a:ext uri="{FF2B5EF4-FFF2-40B4-BE49-F238E27FC236}">
              <a16:creationId xmlns:a16="http://schemas.microsoft.com/office/drawing/2014/main" id="{DD24AFA4-6BEA-4074-B906-768109E621E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5" name="正方形/長方形 584">
          <a:extLst>
            <a:ext uri="{FF2B5EF4-FFF2-40B4-BE49-F238E27FC236}">
              <a16:creationId xmlns:a16="http://schemas.microsoft.com/office/drawing/2014/main" id="{A3E57F86-506F-4553-9887-0375C2F4D3A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6" name="正方形/長方形 585">
          <a:extLst>
            <a:ext uri="{FF2B5EF4-FFF2-40B4-BE49-F238E27FC236}">
              <a16:creationId xmlns:a16="http://schemas.microsoft.com/office/drawing/2014/main" id="{8F51C8B4-9A8F-4857-ACEC-60CC6E0A87F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7" name="テキスト ボックス 586">
          <a:extLst>
            <a:ext uri="{FF2B5EF4-FFF2-40B4-BE49-F238E27FC236}">
              <a16:creationId xmlns:a16="http://schemas.microsoft.com/office/drawing/2014/main" id="{8536D37C-8F41-4E20-A7FE-6E6D422E421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8" name="直線コネクタ 587">
          <a:extLst>
            <a:ext uri="{FF2B5EF4-FFF2-40B4-BE49-F238E27FC236}">
              <a16:creationId xmlns:a16="http://schemas.microsoft.com/office/drawing/2014/main" id="{2A940043-0AFB-4386-A676-DD52209C94D6}"/>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9" name="直線コネクタ 588">
          <a:extLst>
            <a:ext uri="{FF2B5EF4-FFF2-40B4-BE49-F238E27FC236}">
              <a16:creationId xmlns:a16="http://schemas.microsoft.com/office/drawing/2014/main" id="{9FA7B9AB-4CFF-420C-862B-51E0C0BEA733}"/>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0" name="テキスト ボックス 589">
          <a:extLst>
            <a:ext uri="{FF2B5EF4-FFF2-40B4-BE49-F238E27FC236}">
              <a16:creationId xmlns:a16="http://schemas.microsoft.com/office/drawing/2014/main" id="{2E6C2358-32DD-4A18-8A65-D3B43A171E6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1" name="直線コネクタ 590">
          <a:extLst>
            <a:ext uri="{FF2B5EF4-FFF2-40B4-BE49-F238E27FC236}">
              <a16:creationId xmlns:a16="http://schemas.microsoft.com/office/drawing/2014/main" id="{E4F5CA55-F512-4BD7-9D41-ADA15E63AC4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2" name="テキスト ボックス 591">
          <a:extLst>
            <a:ext uri="{FF2B5EF4-FFF2-40B4-BE49-F238E27FC236}">
              <a16:creationId xmlns:a16="http://schemas.microsoft.com/office/drawing/2014/main" id="{D60915A8-A84B-473B-8F24-26E08FD819F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3" name="直線コネクタ 592">
          <a:extLst>
            <a:ext uri="{FF2B5EF4-FFF2-40B4-BE49-F238E27FC236}">
              <a16:creationId xmlns:a16="http://schemas.microsoft.com/office/drawing/2014/main" id="{F6894CDA-F1E1-41CA-B43E-878B1636B1C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4" name="テキスト ボックス 593">
          <a:extLst>
            <a:ext uri="{FF2B5EF4-FFF2-40B4-BE49-F238E27FC236}">
              <a16:creationId xmlns:a16="http://schemas.microsoft.com/office/drawing/2014/main" id="{649D8697-720E-4AAF-A9BC-31F4D51089A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5" name="直線コネクタ 594">
          <a:extLst>
            <a:ext uri="{FF2B5EF4-FFF2-40B4-BE49-F238E27FC236}">
              <a16:creationId xmlns:a16="http://schemas.microsoft.com/office/drawing/2014/main" id="{B5861A60-16B4-4E69-B552-00C872F90E3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6" name="テキスト ボックス 595">
          <a:extLst>
            <a:ext uri="{FF2B5EF4-FFF2-40B4-BE49-F238E27FC236}">
              <a16:creationId xmlns:a16="http://schemas.microsoft.com/office/drawing/2014/main" id="{22E373B6-2917-435A-8ACF-3606D3BBEB3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7" name="直線コネクタ 596">
          <a:extLst>
            <a:ext uri="{FF2B5EF4-FFF2-40B4-BE49-F238E27FC236}">
              <a16:creationId xmlns:a16="http://schemas.microsoft.com/office/drawing/2014/main" id="{9CEA8D02-31AD-4D93-9602-2EDD7BE528B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8" name="テキスト ボックス 597">
          <a:extLst>
            <a:ext uri="{FF2B5EF4-FFF2-40B4-BE49-F238E27FC236}">
              <a16:creationId xmlns:a16="http://schemas.microsoft.com/office/drawing/2014/main" id="{A9371949-C17C-45AD-B7D5-E0A45B66E848}"/>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9" name="直線コネクタ 598">
          <a:extLst>
            <a:ext uri="{FF2B5EF4-FFF2-40B4-BE49-F238E27FC236}">
              <a16:creationId xmlns:a16="http://schemas.microsoft.com/office/drawing/2014/main" id="{49F69C1A-CE64-4B30-9427-1A6EB9A7EB5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0" name="テキスト ボックス 599">
          <a:extLst>
            <a:ext uri="{FF2B5EF4-FFF2-40B4-BE49-F238E27FC236}">
              <a16:creationId xmlns:a16="http://schemas.microsoft.com/office/drawing/2014/main" id="{4AF9FCE5-8312-4DC1-ACB2-02ECB7CEE7B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1" name="【消防施設】&#10;一人当たり面積グラフ枠">
          <a:extLst>
            <a:ext uri="{FF2B5EF4-FFF2-40B4-BE49-F238E27FC236}">
              <a16:creationId xmlns:a16="http://schemas.microsoft.com/office/drawing/2014/main" id="{F9D6C91E-0526-4279-8DE1-DFC34728EA2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3048</xdr:rowOff>
    </xdr:from>
    <xdr:to>
      <xdr:col>116</xdr:col>
      <xdr:colOff>62864</xdr:colOff>
      <xdr:row>86</xdr:row>
      <xdr:rowOff>109728</xdr:rowOff>
    </xdr:to>
    <xdr:cxnSp macro="">
      <xdr:nvCxnSpPr>
        <xdr:cNvPr id="602" name="直線コネクタ 601">
          <a:extLst>
            <a:ext uri="{FF2B5EF4-FFF2-40B4-BE49-F238E27FC236}">
              <a16:creationId xmlns:a16="http://schemas.microsoft.com/office/drawing/2014/main" id="{4E1C02B6-3D2E-41BC-991B-8367E3FF9B99}"/>
            </a:ext>
          </a:extLst>
        </xdr:cNvPr>
        <xdr:cNvCxnSpPr/>
      </xdr:nvCxnSpPr>
      <xdr:spPr>
        <a:xfrm flipV="1">
          <a:off x="22160864" y="13547598"/>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113555</xdr:rowOff>
    </xdr:from>
    <xdr:ext cx="469744" cy="259045"/>
    <xdr:sp macro="" textlink="">
      <xdr:nvSpPr>
        <xdr:cNvPr id="603" name="【消防施設】&#10;一人当たり面積最小値テキスト">
          <a:extLst>
            <a:ext uri="{FF2B5EF4-FFF2-40B4-BE49-F238E27FC236}">
              <a16:creationId xmlns:a16="http://schemas.microsoft.com/office/drawing/2014/main" id="{8FB4DAC2-1952-4074-9C37-B0E42C3B9871}"/>
            </a:ext>
          </a:extLst>
        </xdr:cNvPr>
        <xdr:cNvSpPr txBox="1"/>
      </xdr:nvSpPr>
      <xdr:spPr>
        <a:xfrm>
          <a:off x="22199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109728</xdr:rowOff>
    </xdr:from>
    <xdr:to>
      <xdr:col>116</xdr:col>
      <xdr:colOff>152400</xdr:colOff>
      <xdr:row>86</xdr:row>
      <xdr:rowOff>109728</xdr:rowOff>
    </xdr:to>
    <xdr:cxnSp macro="">
      <xdr:nvCxnSpPr>
        <xdr:cNvPr id="604" name="直線コネクタ 603">
          <a:extLst>
            <a:ext uri="{FF2B5EF4-FFF2-40B4-BE49-F238E27FC236}">
              <a16:creationId xmlns:a16="http://schemas.microsoft.com/office/drawing/2014/main" id="{159FDF6F-DA80-484A-93B4-070848A384F7}"/>
            </a:ext>
          </a:extLst>
        </xdr:cNvPr>
        <xdr:cNvCxnSpPr/>
      </xdr:nvCxnSpPr>
      <xdr:spPr>
        <a:xfrm>
          <a:off x="22072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121175</xdr:rowOff>
    </xdr:from>
    <xdr:ext cx="469744" cy="259045"/>
    <xdr:sp macro="" textlink="">
      <xdr:nvSpPr>
        <xdr:cNvPr id="605" name="【消防施設】&#10;一人当たり面積最大値テキスト">
          <a:extLst>
            <a:ext uri="{FF2B5EF4-FFF2-40B4-BE49-F238E27FC236}">
              <a16:creationId xmlns:a16="http://schemas.microsoft.com/office/drawing/2014/main" id="{ECF6FC75-AE28-4D3F-8E3B-77C65C5EBA2A}"/>
            </a:ext>
          </a:extLst>
        </xdr:cNvPr>
        <xdr:cNvSpPr txBox="1"/>
      </xdr:nvSpPr>
      <xdr:spPr>
        <a:xfrm>
          <a:off x="22199600" y="1332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3048</xdr:rowOff>
    </xdr:from>
    <xdr:to>
      <xdr:col>116</xdr:col>
      <xdr:colOff>152400</xdr:colOff>
      <xdr:row>79</xdr:row>
      <xdr:rowOff>3048</xdr:rowOff>
    </xdr:to>
    <xdr:cxnSp macro="">
      <xdr:nvCxnSpPr>
        <xdr:cNvPr id="606" name="直線コネクタ 605">
          <a:extLst>
            <a:ext uri="{FF2B5EF4-FFF2-40B4-BE49-F238E27FC236}">
              <a16:creationId xmlns:a16="http://schemas.microsoft.com/office/drawing/2014/main" id="{6E609655-FE52-4264-8C25-40889986016A}"/>
            </a:ext>
          </a:extLst>
        </xdr:cNvPr>
        <xdr:cNvCxnSpPr/>
      </xdr:nvCxnSpPr>
      <xdr:spPr>
        <a:xfrm>
          <a:off x="22072600" y="13547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46753</xdr:rowOff>
    </xdr:from>
    <xdr:ext cx="469744" cy="259045"/>
    <xdr:sp macro="" textlink="">
      <xdr:nvSpPr>
        <xdr:cNvPr id="607" name="【消防施設】&#10;一人当たり面積平均値テキスト">
          <a:extLst>
            <a:ext uri="{FF2B5EF4-FFF2-40B4-BE49-F238E27FC236}">
              <a16:creationId xmlns:a16="http://schemas.microsoft.com/office/drawing/2014/main" id="{7C198519-B535-48BC-A649-414EEDF2BB33}"/>
            </a:ext>
          </a:extLst>
        </xdr:cNvPr>
        <xdr:cNvSpPr txBox="1"/>
      </xdr:nvSpPr>
      <xdr:spPr>
        <a:xfrm>
          <a:off x="22199600" y="144485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23876</xdr:rowOff>
    </xdr:from>
    <xdr:to>
      <xdr:col>116</xdr:col>
      <xdr:colOff>114300</xdr:colOff>
      <xdr:row>85</xdr:row>
      <xdr:rowOff>125476</xdr:rowOff>
    </xdr:to>
    <xdr:sp macro="" textlink="">
      <xdr:nvSpPr>
        <xdr:cNvPr id="608" name="フローチャート: 判断 607">
          <a:extLst>
            <a:ext uri="{FF2B5EF4-FFF2-40B4-BE49-F238E27FC236}">
              <a16:creationId xmlns:a16="http://schemas.microsoft.com/office/drawing/2014/main" id="{C5E642DA-70E2-4FEE-89AF-6A55E6E1B165}"/>
            </a:ext>
          </a:extLst>
        </xdr:cNvPr>
        <xdr:cNvSpPr/>
      </xdr:nvSpPr>
      <xdr:spPr>
        <a:xfrm>
          <a:off x="221107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5587</xdr:rowOff>
    </xdr:from>
    <xdr:to>
      <xdr:col>112</xdr:col>
      <xdr:colOff>38100</xdr:colOff>
      <xdr:row>85</xdr:row>
      <xdr:rowOff>107187</xdr:rowOff>
    </xdr:to>
    <xdr:sp macro="" textlink="">
      <xdr:nvSpPr>
        <xdr:cNvPr id="609" name="フローチャート: 判断 608">
          <a:extLst>
            <a:ext uri="{FF2B5EF4-FFF2-40B4-BE49-F238E27FC236}">
              <a16:creationId xmlns:a16="http://schemas.microsoft.com/office/drawing/2014/main" id="{87DBCDB1-48F6-465B-AC30-A91D72A090B8}"/>
            </a:ext>
          </a:extLst>
        </xdr:cNvPr>
        <xdr:cNvSpPr/>
      </xdr:nvSpPr>
      <xdr:spPr>
        <a:xfrm>
          <a:off x="21272500" y="145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126746</xdr:rowOff>
    </xdr:from>
    <xdr:to>
      <xdr:col>107</xdr:col>
      <xdr:colOff>101600</xdr:colOff>
      <xdr:row>85</xdr:row>
      <xdr:rowOff>56896</xdr:rowOff>
    </xdr:to>
    <xdr:sp macro="" textlink="">
      <xdr:nvSpPr>
        <xdr:cNvPr id="610" name="フローチャート: 判断 609">
          <a:extLst>
            <a:ext uri="{FF2B5EF4-FFF2-40B4-BE49-F238E27FC236}">
              <a16:creationId xmlns:a16="http://schemas.microsoft.com/office/drawing/2014/main" id="{B6E05488-0B00-49DD-80C4-58466AAEC267}"/>
            </a:ext>
          </a:extLst>
        </xdr:cNvPr>
        <xdr:cNvSpPr/>
      </xdr:nvSpPr>
      <xdr:spPr>
        <a:xfrm>
          <a:off x="20383500" y="145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116078</xdr:rowOff>
    </xdr:from>
    <xdr:to>
      <xdr:col>102</xdr:col>
      <xdr:colOff>165100</xdr:colOff>
      <xdr:row>85</xdr:row>
      <xdr:rowOff>46228</xdr:rowOff>
    </xdr:to>
    <xdr:sp macro="" textlink="">
      <xdr:nvSpPr>
        <xdr:cNvPr id="611" name="フローチャート: 判断 610">
          <a:extLst>
            <a:ext uri="{FF2B5EF4-FFF2-40B4-BE49-F238E27FC236}">
              <a16:creationId xmlns:a16="http://schemas.microsoft.com/office/drawing/2014/main" id="{1FA297C7-47AA-4561-A118-49A730992854}"/>
            </a:ext>
          </a:extLst>
        </xdr:cNvPr>
        <xdr:cNvSpPr/>
      </xdr:nvSpPr>
      <xdr:spPr>
        <a:xfrm>
          <a:off x="19494500" y="1451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2539</xdr:rowOff>
    </xdr:from>
    <xdr:to>
      <xdr:col>98</xdr:col>
      <xdr:colOff>38100</xdr:colOff>
      <xdr:row>85</xdr:row>
      <xdr:rowOff>104139</xdr:rowOff>
    </xdr:to>
    <xdr:sp macro="" textlink="">
      <xdr:nvSpPr>
        <xdr:cNvPr id="612" name="フローチャート: 判断 611">
          <a:extLst>
            <a:ext uri="{FF2B5EF4-FFF2-40B4-BE49-F238E27FC236}">
              <a16:creationId xmlns:a16="http://schemas.microsoft.com/office/drawing/2014/main" id="{5DD623B1-3A87-43DF-A992-CEAC0465BC6B}"/>
            </a:ext>
          </a:extLst>
        </xdr:cNvPr>
        <xdr:cNvSpPr/>
      </xdr:nvSpPr>
      <xdr:spPr>
        <a:xfrm>
          <a:off x="186055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3" name="テキスト ボックス 612">
          <a:extLst>
            <a:ext uri="{FF2B5EF4-FFF2-40B4-BE49-F238E27FC236}">
              <a16:creationId xmlns:a16="http://schemas.microsoft.com/office/drawing/2014/main" id="{828B23F1-68B1-4D67-91C9-6B131727584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id="{E2FD6493-F5E3-4DE6-9BFE-26947C7C33B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id="{3EA0BFD8-0CE8-4C70-9D5D-DD15E141F8F8}"/>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3A395A7C-990D-4F8B-B7A0-BFB51B0E986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77F5931D-4CFB-43A7-8E74-F5218BE0948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61976</xdr:rowOff>
    </xdr:from>
    <xdr:to>
      <xdr:col>116</xdr:col>
      <xdr:colOff>114300</xdr:colOff>
      <xdr:row>85</xdr:row>
      <xdr:rowOff>163576</xdr:rowOff>
    </xdr:to>
    <xdr:sp macro="" textlink="">
      <xdr:nvSpPr>
        <xdr:cNvPr id="618" name="楕円 617">
          <a:extLst>
            <a:ext uri="{FF2B5EF4-FFF2-40B4-BE49-F238E27FC236}">
              <a16:creationId xmlns:a16="http://schemas.microsoft.com/office/drawing/2014/main" id="{E5CF488F-7B67-42C8-A2A0-9CA9BBEBBD48}"/>
            </a:ext>
          </a:extLst>
        </xdr:cNvPr>
        <xdr:cNvSpPr/>
      </xdr:nvSpPr>
      <xdr:spPr>
        <a:xfrm>
          <a:off x="22110700" y="1463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40403</xdr:rowOff>
    </xdr:from>
    <xdr:ext cx="469744" cy="259045"/>
    <xdr:sp macro="" textlink="">
      <xdr:nvSpPr>
        <xdr:cNvPr id="619" name="【消防施設】&#10;一人当たり面積該当値テキスト">
          <a:extLst>
            <a:ext uri="{FF2B5EF4-FFF2-40B4-BE49-F238E27FC236}">
              <a16:creationId xmlns:a16="http://schemas.microsoft.com/office/drawing/2014/main" id="{018FE58F-1DB0-4C20-B1FC-467653FF8F75}"/>
            </a:ext>
          </a:extLst>
        </xdr:cNvPr>
        <xdr:cNvSpPr txBox="1"/>
      </xdr:nvSpPr>
      <xdr:spPr>
        <a:xfrm>
          <a:off x="22199600" y="1461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620" name="楕円 619">
          <a:extLst>
            <a:ext uri="{FF2B5EF4-FFF2-40B4-BE49-F238E27FC236}">
              <a16:creationId xmlns:a16="http://schemas.microsoft.com/office/drawing/2014/main" id="{0FB31886-1FB8-4A1C-96B8-6AD477EB5559}"/>
            </a:ext>
          </a:extLst>
        </xdr:cNvPr>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112776</xdr:rowOff>
    </xdr:from>
    <xdr:to>
      <xdr:col>116</xdr:col>
      <xdr:colOff>63500</xdr:colOff>
      <xdr:row>85</xdr:row>
      <xdr:rowOff>113537</xdr:rowOff>
    </xdr:to>
    <xdr:cxnSp macro="">
      <xdr:nvCxnSpPr>
        <xdr:cNvPr id="621" name="直線コネクタ 620">
          <a:extLst>
            <a:ext uri="{FF2B5EF4-FFF2-40B4-BE49-F238E27FC236}">
              <a16:creationId xmlns:a16="http://schemas.microsoft.com/office/drawing/2014/main" id="{3D501595-3062-460B-9F5C-EC9729CC8E13}"/>
            </a:ext>
          </a:extLst>
        </xdr:cNvPr>
        <xdr:cNvCxnSpPr/>
      </xdr:nvCxnSpPr>
      <xdr:spPr>
        <a:xfrm flipV="1">
          <a:off x="21323300" y="14686026"/>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64263</xdr:rowOff>
    </xdr:from>
    <xdr:to>
      <xdr:col>107</xdr:col>
      <xdr:colOff>101600</xdr:colOff>
      <xdr:row>85</xdr:row>
      <xdr:rowOff>165863</xdr:rowOff>
    </xdr:to>
    <xdr:sp macro="" textlink="">
      <xdr:nvSpPr>
        <xdr:cNvPr id="622" name="楕円 621">
          <a:extLst>
            <a:ext uri="{FF2B5EF4-FFF2-40B4-BE49-F238E27FC236}">
              <a16:creationId xmlns:a16="http://schemas.microsoft.com/office/drawing/2014/main" id="{0D488ADE-4ABF-464A-9631-B209BF9551C5}"/>
            </a:ext>
          </a:extLst>
        </xdr:cNvPr>
        <xdr:cNvSpPr/>
      </xdr:nvSpPr>
      <xdr:spPr>
        <a:xfrm>
          <a:off x="20383500" y="1463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115063</xdr:rowOff>
    </xdr:to>
    <xdr:cxnSp macro="">
      <xdr:nvCxnSpPr>
        <xdr:cNvPr id="623" name="直線コネクタ 622">
          <a:extLst>
            <a:ext uri="{FF2B5EF4-FFF2-40B4-BE49-F238E27FC236}">
              <a16:creationId xmlns:a16="http://schemas.microsoft.com/office/drawing/2014/main" id="{5C8DD1DB-7A72-44F2-8D17-8302E357E34A}"/>
            </a:ext>
          </a:extLst>
        </xdr:cNvPr>
        <xdr:cNvCxnSpPr/>
      </xdr:nvCxnSpPr>
      <xdr:spPr>
        <a:xfrm flipV="1">
          <a:off x="20434300" y="1468678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164846</xdr:rowOff>
    </xdr:from>
    <xdr:to>
      <xdr:col>102</xdr:col>
      <xdr:colOff>165100</xdr:colOff>
      <xdr:row>86</xdr:row>
      <xdr:rowOff>94996</xdr:rowOff>
    </xdr:to>
    <xdr:sp macro="" textlink="">
      <xdr:nvSpPr>
        <xdr:cNvPr id="624" name="楕円 623">
          <a:extLst>
            <a:ext uri="{FF2B5EF4-FFF2-40B4-BE49-F238E27FC236}">
              <a16:creationId xmlns:a16="http://schemas.microsoft.com/office/drawing/2014/main" id="{C352D9C3-A6DB-49EC-9656-4CFF3909BED4}"/>
            </a:ext>
          </a:extLst>
        </xdr:cNvPr>
        <xdr:cNvSpPr/>
      </xdr:nvSpPr>
      <xdr:spPr>
        <a:xfrm>
          <a:off x="19494500" y="1473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115063</xdr:rowOff>
    </xdr:from>
    <xdr:to>
      <xdr:col>107</xdr:col>
      <xdr:colOff>50800</xdr:colOff>
      <xdr:row>86</xdr:row>
      <xdr:rowOff>44196</xdr:rowOff>
    </xdr:to>
    <xdr:cxnSp macro="">
      <xdr:nvCxnSpPr>
        <xdr:cNvPr id="625" name="直線コネクタ 624">
          <a:extLst>
            <a:ext uri="{FF2B5EF4-FFF2-40B4-BE49-F238E27FC236}">
              <a16:creationId xmlns:a16="http://schemas.microsoft.com/office/drawing/2014/main" id="{FB60FF7D-BE92-4831-A5DC-4824DEA700FF}"/>
            </a:ext>
          </a:extLst>
        </xdr:cNvPr>
        <xdr:cNvCxnSpPr/>
      </xdr:nvCxnSpPr>
      <xdr:spPr>
        <a:xfrm flipV="1">
          <a:off x="19545300" y="14688313"/>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10922</xdr:rowOff>
    </xdr:from>
    <xdr:to>
      <xdr:col>98</xdr:col>
      <xdr:colOff>38100</xdr:colOff>
      <xdr:row>86</xdr:row>
      <xdr:rowOff>112522</xdr:rowOff>
    </xdr:to>
    <xdr:sp macro="" textlink="">
      <xdr:nvSpPr>
        <xdr:cNvPr id="626" name="楕円 625">
          <a:extLst>
            <a:ext uri="{FF2B5EF4-FFF2-40B4-BE49-F238E27FC236}">
              <a16:creationId xmlns:a16="http://schemas.microsoft.com/office/drawing/2014/main" id="{E04AD11B-1CFF-4B39-8CEB-FB82472C098D}"/>
            </a:ext>
          </a:extLst>
        </xdr:cNvPr>
        <xdr:cNvSpPr/>
      </xdr:nvSpPr>
      <xdr:spPr>
        <a:xfrm>
          <a:off x="18605500" y="1475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44196</xdr:rowOff>
    </xdr:from>
    <xdr:to>
      <xdr:col>102</xdr:col>
      <xdr:colOff>114300</xdr:colOff>
      <xdr:row>86</xdr:row>
      <xdr:rowOff>61722</xdr:rowOff>
    </xdr:to>
    <xdr:cxnSp macro="">
      <xdr:nvCxnSpPr>
        <xdr:cNvPr id="627" name="直線コネクタ 626">
          <a:extLst>
            <a:ext uri="{FF2B5EF4-FFF2-40B4-BE49-F238E27FC236}">
              <a16:creationId xmlns:a16="http://schemas.microsoft.com/office/drawing/2014/main" id="{446F93DA-9F00-40EF-A905-5FF45851F524}"/>
            </a:ext>
          </a:extLst>
        </xdr:cNvPr>
        <xdr:cNvCxnSpPr/>
      </xdr:nvCxnSpPr>
      <xdr:spPr>
        <a:xfrm flipV="1">
          <a:off x="18656300" y="14788896"/>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123714</xdr:rowOff>
    </xdr:from>
    <xdr:ext cx="469744" cy="259045"/>
    <xdr:sp macro="" textlink="">
      <xdr:nvSpPr>
        <xdr:cNvPr id="628" name="n_1aveValue【消防施設】&#10;一人当たり面積">
          <a:extLst>
            <a:ext uri="{FF2B5EF4-FFF2-40B4-BE49-F238E27FC236}">
              <a16:creationId xmlns:a16="http://schemas.microsoft.com/office/drawing/2014/main" id="{F6E8F8E1-8046-484A-8C80-B0D4835E0AFC}"/>
            </a:ext>
          </a:extLst>
        </xdr:cNvPr>
        <xdr:cNvSpPr txBox="1"/>
      </xdr:nvSpPr>
      <xdr:spPr>
        <a:xfrm>
          <a:off x="21075727" y="1435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73423</xdr:rowOff>
    </xdr:from>
    <xdr:ext cx="469744" cy="259045"/>
    <xdr:sp macro="" textlink="">
      <xdr:nvSpPr>
        <xdr:cNvPr id="629" name="n_2aveValue【消防施設】&#10;一人当たり面積">
          <a:extLst>
            <a:ext uri="{FF2B5EF4-FFF2-40B4-BE49-F238E27FC236}">
              <a16:creationId xmlns:a16="http://schemas.microsoft.com/office/drawing/2014/main" id="{CEBCFB63-D31B-4FA7-AD72-955554FB7D1D}"/>
            </a:ext>
          </a:extLst>
        </xdr:cNvPr>
        <xdr:cNvSpPr txBox="1"/>
      </xdr:nvSpPr>
      <xdr:spPr>
        <a:xfrm>
          <a:off x="20199427" y="1430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62755</xdr:rowOff>
    </xdr:from>
    <xdr:ext cx="469744" cy="259045"/>
    <xdr:sp macro="" textlink="">
      <xdr:nvSpPr>
        <xdr:cNvPr id="630" name="n_3aveValue【消防施設】&#10;一人当たり面積">
          <a:extLst>
            <a:ext uri="{FF2B5EF4-FFF2-40B4-BE49-F238E27FC236}">
              <a16:creationId xmlns:a16="http://schemas.microsoft.com/office/drawing/2014/main" id="{56DD812F-588C-4E4F-AB9C-8FCD3FB8E6FF}"/>
            </a:ext>
          </a:extLst>
        </xdr:cNvPr>
        <xdr:cNvSpPr txBox="1"/>
      </xdr:nvSpPr>
      <xdr:spPr>
        <a:xfrm>
          <a:off x="19310427" y="1429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120666</xdr:rowOff>
    </xdr:from>
    <xdr:ext cx="469744" cy="259045"/>
    <xdr:sp macro="" textlink="">
      <xdr:nvSpPr>
        <xdr:cNvPr id="631" name="n_4aveValue【消防施設】&#10;一人当たり面積">
          <a:extLst>
            <a:ext uri="{FF2B5EF4-FFF2-40B4-BE49-F238E27FC236}">
              <a16:creationId xmlns:a16="http://schemas.microsoft.com/office/drawing/2014/main" id="{E49C8DEA-06B3-403C-806A-47BB2D3F45C1}"/>
            </a:ext>
          </a:extLst>
        </xdr:cNvPr>
        <xdr:cNvSpPr txBox="1"/>
      </xdr:nvSpPr>
      <xdr:spPr>
        <a:xfrm>
          <a:off x="18421427" y="1435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632" name="n_1mainValue【消防施設】&#10;一人当たり面積">
          <a:extLst>
            <a:ext uri="{FF2B5EF4-FFF2-40B4-BE49-F238E27FC236}">
              <a16:creationId xmlns:a16="http://schemas.microsoft.com/office/drawing/2014/main" id="{563FDBE2-3836-4BF3-A329-B5FBC1D63F9C}"/>
            </a:ext>
          </a:extLst>
        </xdr:cNvPr>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156990</xdr:rowOff>
    </xdr:from>
    <xdr:ext cx="469744" cy="259045"/>
    <xdr:sp macro="" textlink="">
      <xdr:nvSpPr>
        <xdr:cNvPr id="633" name="n_2mainValue【消防施設】&#10;一人当たり面積">
          <a:extLst>
            <a:ext uri="{FF2B5EF4-FFF2-40B4-BE49-F238E27FC236}">
              <a16:creationId xmlns:a16="http://schemas.microsoft.com/office/drawing/2014/main" id="{1560BC7B-CC3B-4FC7-9FE5-A19206CA7659}"/>
            </a:ext>
          </a:extLst>
        </xdr:cNvPr>
        <xdr:cNvSpPr txBox="1"/>
      </xdr:nvSpPr>
      <xdr:spPr>
        <a:xfrm>
          <a:off x="20199427" y="1473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86123</xdr:rowOff>
    </xdr:from>
    <xdr:ext cx="469744" cy="259045"/>
    <xdr:sp macro="" textlink="">
      <xdr:nvSpPr>
        <xdr:cNvPr id="634" name="n_3mainValue【消防施設】&#10;一人当たり面積">
          <a:extLst>
            <a:ext uri="{FF2B5EF4-FFF2-40B4-BE49-F238E27FC236}">
              <a16:creationId xmlns:a16="http://schemas.microsoft.com/office/drawing/2014/main" id="{3FE25A8C-DDA3-47A0-89A8-6B89394A479E}"/>
            </a:ext>
          </a:extLst>
        </xdr:cNvPr>
        <xdr:cNvSpPr txBox="1"/>
      </xdr:nvSpPr>
      <xdr:spPr>
        <a:xfrm>
          <a:off x="19310427"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103649</xdr:rowOff>
    </xdr:from>
    <xdr:ext cx="469744" cy="259045"/>
    <xdr:sp macro="" textlink="">
      <xdr:nvSpPr>
        <xdr:cNvPr id="635" name="n_4mainValue【消防施設】&#10;一人当たり面積">
          <a:extLst>
            <a:ext uri="{FF2B5EF4-FFF2-40B4-BE49-F238E27FC236}">
              <a16:creationId xmlns:a16="http://schemas.microsoft.com/office/drawing/2014/main" id="{C26D75A9-E485-435F-8DD0-9DA317D3CF5B}"/>
            </a:ext>
          </a:extLst>
        </xdr:cNvPr>
        <xdr:cNvSpPr txBox="1"/>
      </xdr:nvSpPr>
      <xdr:spPr>
        <a:xfrm>
          <a:off x="18421427" y="1484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a:extLst>
            <a:ext uri="{FF2B5EF4-FFF2-40B4-BE49-F238E27FC236}">
              <a16:creationId xmlns:a16="http://schemas.microsoft.com/office/drawing/2014/main" id="{EBCAB7BA-3DC8-4629-B757-ED45B9983EC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a:extLst>
            <a:ext uri="{FF2B5EF4-FFF2-40B4-BE49-F238E27FC236}">
              <a16:creationId xmlns:a16="http://schemas.microsoft.com/office/drawing/2014/main" id="{4C63FD5F-C7F1-4150-878C-1B49214376F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a:extLst>
            <a:ext uri="{FF2B5EF4-FFF2-40B4-BE49-F238E27FC236}">
              <a16:creationId xmlns:a16="http://schemas.microsoft.com/office/drawing/2014/main" id="{26207E5C-A9A6-4B0A-B9FD-30830DB61FE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a:extLst>
            <a:ext uri="{FF2B5EF4-FFF2-40B4-BE49-F238E27FC236}">
              <a16:creationId xmlns:a16="http://schemas.microsoft.com/office/drawing/2014/main" id="{F8A2260F-3FEA-4B52-A49C-D84DEE98665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a:extLst>
            <a:ext uri="{FF2B5EF4-FFF2-40B4-BE49-F238E27FC236}">
              <a16:creationId xmlns:a16="http://schemas.microsoft.com/office/drawing/2014/main" id="{D701F874-860E-4C4C-8792-33D37590D3E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a:extLst>
            <a:ext uri="{FF2B5EF4-FFF2-40B4-BE49-F238E27FC236}">
              <a16:creationId xmlns:a16="http://schemas.microsoft.com/office/drawing/2014/main" id="{EC462DCB-5CC8-4CE4-B54E-66827B8C59D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a:extLst>
            <a:ext uri="{FF2B5EF4-FFF2-40B4-BE49-F238E27FC236}">
              <a16:creationId xmlns:a16="http://schemas.microsoft.com/office/drawing/2014/main" id="{AEE8F8F3-BF1C-4A69-B28F-CE91BD4FC43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a:extLst>
            <a:ext uri="{FF2B5EF4-FFF2-40B4-BE49-F238E27FC236}">
              <a16:creationId xmlns:a16="http://schemas.microsoft.com/office/drawing/2014/main" id="{66901F64-76DD-4042-A1D0-5F0685B4281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a:extLst>
            <a:ext uri="{FF2B5EF4-FFF2-40B4-BE49-F238E27FC236}">
              <a16:creationId xmlns:a16="http://schemas.microsoft.com/office/drawing/2014/main" id="{1D1D2FAD-105F-46A3-9673-2B09D72DFF8F}"/>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a:extLst>
            <a:ext uri="{FF2B5EF4-FFF2-40B4-BE49-F238E27FC236}">
              <a16:creationId xmlns:a16="http://schemas.microsoft.com/office/drawing/2014/main" id="{DE21F0D9-9881-4092-835F-2B18890D847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a:extLst>
            <a:ext uri="{FF2B5EF4-FFF2-40B4-BE49-F238E27FC236}">
              <a16:creationId xmlns:a16="http://schemas.microsoft.com/office/drawing/2014/main" id="{C52DA3AD-428C-40EF-A2D1-7D175026B3D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a:extLst>
            <a:ext uri="{FF2B5EF4-FFF2-40B4-BE49-F238E27FC236}">
              <a16:creationId xmlns:a16="http://schemas.microsoft.com/office/drawing/2014/main" id="{FF643883-823E-42AC-81F9-C961293D2B9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a:extLst>
            <a:ext uri="{FF2B5EF4-FFF2-40B4-BE49-F238E27FC236}">
              <a16:creationId xmlns:a16="http://schemas.microsoft.com/office/drawing/2014/main" id="{DA21A273-62A2-4DA7-90CA-C5D4FB49D3C6}"/>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a:extLst>
            <a:ext uri="{FF2B5EF4-FFF2-40B4-BE49-F238E27FC236}">
              <a16:creationId xmlns:a16="http://schemas.microsoft.com/office/drawing/2014/main" id="{4A829463-AD5B-4A7C-96D0-E2BB816F03A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a:extLst>
            <a:ext uri="{FF2B5EF4-FFF2-40B4-BE49-F238E27FC236}">
              <a16:creationId xmlns:a16="http://schemas.microsoft.com/office/drawing/2014/main" id="{D0F74935-C84B-45D2-9B70-780F20E561F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a:extLst>
            <a:ext uri="{FF2B5EF4-FFF2-40B4-BE49-F238E27FC236}">
              <a16:creationId xmlns:a16="http://schemas.microsoft.com/office/drawing/2014/main" id="{AD8EA492-88A9-47F6-A489-D1705F300DC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a:extLst>
            <a:ext uri="{FF2B5EF4-FFF2-40B4-BE49-F238E27FC236}">
              <a16:creationId xmlns:a16="http://schemas.microsoft.com/office/drawing/2014/main" id="{6F834ACD-8144-49C5-8F48-9C029C62CB6F}"/>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a:extLst>
            <a:ext uri="{FF2B5EF4-FFF2-40B4-BE49-F238E27FC236}">
              <a16:creationId xmlns:a16="http://schemas.microsoft.com/office/drawing/2014/main" id="{2858FC7E-E708-4A0C-A990-DEB67B5DB7D3}"/>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a:extLst>
            <a:ext uri="{FF2B5EF4-FFF2-40B4-BE49-F238E27FC236}">
              <a16:creationId xmlns:a16="http://schemas.microsoft.com/office/drawing/2014/main" id="{48788AC7-E15B-493C-9FE9-3B7BDBB876C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a:extLst>
            <a:ext uri="{FF2B5EF4-FFF2-40B4-BE49-F238E27FC236}">
              <a16:creationId xmlns:a16="http://schemas.microsoft.com/office/drawing/2014/main" id="{D8D457FE-B7BA-4EB4-BC84-7436C1A3676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56" name="テキスト ボックス 655">
          <a:extLst>
            <a:ext uri="{FF2B5EF4-FFF2-40B4-BE49-F238E27FC236}">
              <a16:creationId xmlns:a16="http://schemas.microsoft.com/office/drawing/2014/main" id="{53B5EF1B-6F4A-4CD9-B2BA-D023F61DAE5A}"/>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a:extLst>
            <a:ext uri="{FF2B5EF4-FFF2-40B4-BE49-F238E27FC236}">
              <a16:creationId xmlns:a16="http://schemas.microsoft.com/office/drawing/2014/main" id="{366C0570-9455-4996-9813-9B0C1EC1025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8" name="【庁舎】&#10;有形固定資産減価償却率グラフ枠">
          <a:extLst>
            <a:ext uri="{FF2B5EF4-FFF2-40B4-BE49-F238E27FC236}">
              <a16:creationId xmlns:a16="http://schemas.microsoft.com/office/drawing/2014/main" id="{D3B956CD-473A-4384-B463-EAF144FF75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659" name="直線コネクタ 658">
          <a:extLst>
            <a:ext uri="{FF2B5EF4-FFF2-40B4-BE49-F238E27FC236}">
              <a16:creationId xmlns:a16="http://schemas.microsoft.com/office/drawing/2014/main" id="{6F06BB24-2542-43CE-AA44-D03FF4B584EA}"/>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660" name="【庁舎】&#10;有形固定資産減価償却率最小値テキスト">
          <a:extLst>
            <a:ext uri="{FF2B5EF4-FFF2-40B4-BE49-F238E27FC236}">
              <a16:creationId xmlns:a16="http://schemas.microsoft.com/office/drawing/2014/main" id="{CA03CA77-4938-4B6A-8EF9-50B148D81F5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661" name="直線コネクタ 660">
          <a:extLst>
            <a:ext uri="{FF2B5EF4-FFF2-40B4-BE49-F238E27FC236}">
              <a16:creationId xmlns:a16="http://schemas.microsoft.com/office/drawing/2014/main" id="{2115535A-4FAD-4BE9-AE01-1523568B8E78}"/>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662" name="【庁舎】&#10;有形固定資産減価償却率最大値テキスト">
          <a:extLst>
            <a:ext uri="{FF2B5EF4-FFF2-40B4-BE49-F238E27FC236}">
              <a16:creationId xmlns:a16="http://schemas.microsoft.com/office/drawing/2014/main" id="{3254F632-A1F3-4EAB-A136-956820C0A13A}"/>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63" name="直線コネクタ 662">
          <a:extLst>
            <a:ext uri="{FF2B5EF4-FFF2-40B4-BE49-F238E27FC236}">
              <a16:creationId xmlns:a16="http://schemas.microsoft.com/office/drawing/2014/main" id="{9F153D67-5808-4362-A5FA-8D55116F287A}"/>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41927</xdr:rowOff>
    </xdr:from>
    <xdr:ext cx="405111" cy="259045"/>
    <xdr:sp macro="" textlink="">
      <xdr:nvSpPr>
        <xdr:cNvPr id="664" name="【庁舎】&#10;有形固定資産減価償却率平均値テキスト">
          <a:extLst>
            <a:ext uri="{FF2B5EF4-FFF2-40B4-BE49-F238E27FC236}">
              <a16:creationId xmlns:a16="http://schemas.microsoft.com/office/drawing/2014/main" id="{32C1D19C-68B5-4BF1-AD66-DF88FDDDCF2B}"/>
            </a:ext>
          </a:extLst>
        </xdr:cNvPr>
        <xdr:cNvSpPr txBox="1"/>
      </xdr:nvSpPr>
      <xdr:spPr>
        <a:xfrm>
          <a:off x="16357600" y="17701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19050</xdr:rowOff>
    </xdr:from>
    <xdr:to>
      <xdr:col>85</xdr:col>
      <xdr:colOff>177800</xdr:colOff>
      <xdr:row>104</xdr:row>
      <xdr:rowOff>120650</xdr:rowOff>
    </xdr:to>
    <xdr:sp macro="" textlink="">
      <xdr:nvSpPr>
        <xdr:cNvPr id="665" name="フローチャート: 判断 664">
          <a:extLst>
            <a:ext uri="{FF2B5EF4-FFF2-40B4-BE49-F238E27FC236}">
              <a16:creationId xmlns:a16="http://schemas.microsoft.com/office/drawing/2014/main" id="{89BC5192-D3D1-4DD1-A023-33CC6325D83E}"/>
            </a:ext>
          </a:extLst>
        </xdr:cNvPr>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22861</xdr:rowOff>
    </xdr:from>
    <xdr:to>
      <xdr:col>81</xdr:col>
      <xdr:colOff>101600</xdr:colOff>
      <xdr:row>104</xdr:row>
      <xdr:rowOff>124461</xdr:rowOff>
    </xdr:to>
    <xdr:sp macro="" textlink="">
      <xdr:nvSpPr>
        <xdr:cNvPr id="666" name="フローチャート: 判断 665">
          <a:extLst>
            <a:ext uri="{FF2B5EF4-FFF2-40B4-BE49-F238E27FC236}">
              <a16:creationId xmlns:a16="http://schemas.microsoft.com/office/drawing/2014/main" id="{0725BA69-42DC-40EE-A30E-BF2CAB5C8D86}"/>
            </a:ext>
          </a:extLst>
        </xdr:cNvPr>
        <xdr:cNvSpPr/>
      </xdr:nvSpPr>
      <xdr:spPr>
        <a:xfrm>
          <a:off x="15430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39370</xdr:rowOff>
    </xdr:from>
    <xdr:to>
      <xdr:col>76</xdr:col>
      <xdr:colOff>165100</xdr:colOff>
      <xdr:row>104</xdr:row>
      <xdr:rowOff>140970</xdr:rowOff>
    </xdr:to>
    <xdr:sp macro="" textlink="">
      <xdr:nvSpPr>
        <xdr:cNvPr id="667" name="フローチャート: 判断 666">
          <a:extLst>
            <a:ext uri="{FF2B5EF4-FFF2-40B4-BE49-F238E27FC236}">
              <a16:creationId xmlns:a16="http://schemas.microsoft.com/office/drawing/2014/main" id="{94D07A76-5066-459B-A8A1-3E5A51B4CE48}"/>
            </a:ext>
          </a:extLst>
        </xdr:cNvPr>
        <xdr:cNvSpPr/>
      </xdr:nvSpPr>
      <xdr:spPr>
        <a:xfrm>
          <a:off x="14541500" y="1787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44450</xdr:rowOff>
    </xdr:from>
    <xdr:to>
      <xdr:col>72</xdr:col>
      <xdr:colOff>38100</xdr:colOff>
      <xdr:row>104</xdr:row>
      <xdr:rowOff>146050</xdr:rowOff>
    </xdr:to>
    <xdr:sp macro="" textlink="">
      <xdr:nvSpPr>
        <xdr:cNvPr id="668" name="フローチャート: 判断 667">
          <a:extLst>
            <a:ext uri="{FF2B5EF4-FFF2-40B4-BE49-F238E27FC236}">
              <a16:creationId xmlns:a16="http://schemas.microsoft.com/office/drawing/2014/main" id="{ED3F61BE-0F2D-49A6-AC7F-A824C068E5C7}"/>
            </a:ext>
          </a:extLst>
        </xdr:cNvPr>
        <xdr:cNvSpPr/>
      </xdr:nvSpPr>
      <xdr:spPr>
        <a:xfrm>
          <a:off x="136525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12700</xdr:rowOff>
    </xdr:from>
    <xdr:to>
      <xdr:col>67</xdr:col>
      <xdr:colOff>101600</xdr:colOff>
      <xdr:row>104</xdr:row>
      <xdr:rowOff>114300</xdr:rowOff>
    </xdr:to>
    <xdr:sp macro="" textlink="">
      <xdr:nvSpPr>
        <xdr:cNvPr id="669" name="フローチャート: 判断 668">
          <a:extLst>
            <a:ext uri="{FF2B5EF4-FFF2-40B4-BE49-F238E27FC236}">
              <a16:creationId xmlns:a16="http://schemas.microsoft.com/office/drawing/2014/main" id="{DAA55325-47B0-4350-953E-26A70F35DE37}"/>
            </a:ext>
          </a:extLst>
        </xdr:cNvPr>
        <xdr:cNvSpPr/>
      </xdr:nvSpPr>
      <xdr:spPr>
        <a:xfrm>
          <a:off x="12763500" y="1784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A4A110F4-C8CD-4638-A296-39A2F5E777A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a:extLst>
            <a:ext uri="{FF2B5EF4-FFF2-40B4-BE49-F238E27FC236}">
              <a16:creationId xmlns:a16="http://schemas.microsoft.com/office/drawing/2014/main" id="{13E9384F-F871-4F82-9336-EFAB106986C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4B67E96-C221-4F73-A66B-EF3A40A42C3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D133BDFE-6633-4354-8F74-D7100773FE9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84817B93-B128-4216-A32B-AF7D0D518DA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109220</xdr:rowOff>
    </xdr:from>
    <xdr:to>
      <xdr:col>85</xdr:col>
      <xdr:colOff>177800</xdr:colOff>
      <xdr:row>107</xdr:row>
      <xdr:rowOff>39370</xdr:rowOff>
    </xdr:to>
    <xdr:sp macro="" textlink="">
      <xdr:nvSpPr>
        <xdr:cNvPr id="675" name="楕円 674">
          <a:extLst>
            <a:ext uri="{FF2B5EF4-FFF2-40B4-BE49-F238E27FC236}">
              <a16:creationId xmlns:a16="http://schemas.microsoft.com/office/drawing/2014/main" id="{9C2FA445-EC60-4500-8529-9D4A4989F84D}"/>
            </a:ext>
          </a:extLst>
        </xdr:cNvPr>
        <xdr:cNvSpPr/>
      </xdr:nvSpPr>
      <xdr:spPr>
        <a:xfrm>
          <a:off x="162687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24147</xdr:rowOff>
    </xdr:from>
    <xdr:ext cx="405111" cy="259045"/>
    <xdr:sp macro="" textlink="">
      <xdr:nvSpPr>
        <xdr:cNvPr id="676" name="【庁舎】&#10;有形固定資産減価償却率該当値テキスト">
          <a:extLst>
            <a:ext uri="{FF2B5EF4-FFF2-40B4-BE49-F238E27FC236}">
              <a16:creationId xmlns:a16="http://schemas.microsoft.com/office/drawing/2014/main" id="{DF9B31BD-9E41-4220-B7DD-479106CD6571}"/>
            </a:ext>
          </a:extLst>
        </xdr:cNvPr>
        <xdr:cNvSpPr txBox="1"/>
      </xdr:nvSpPr>
      <xdr:spPr>
        <a:xfrm>
          <a:off x="16357600" y="181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110489</xdr:rowOff>
    </xdr:from>
    <xdr:to>
      <xdr:col>81</xdr:col>
      <xdr:colOff>101600</xdr:colOff>
      <xdr:row>107</xdr:row>
      <xdr:rowOff>40639</xdr:rowOff>
    </xdr:to>
    <xdr:sp macro="" textlink="">
      <xdr:nvSpPr>
        <xdr:cNvPr id="677" name="楕円 676">
          <a:extLst>
            <a:ext uri="{FF2B5EF4-FFF2-40B4-BE49-F238E27FC236}">
              <a16:creationId xmlns:a16="http://schemas.microsoft.com/office/drawing/2014/main" id="{817DE599-0903-46DC-B51B-868CF29D8D46}"/>
            </a:ext>
          </a:extLst>
        </xdr:cNvPr>
        <xdr:cNvSpPr/>
      </xdr:nvSpPr>
      <xdr:spPr>
        <a:xfrm>
          <a:off x="15430500" y="1828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160020</xdr:rowOff>
    </xdr:from>
    <xdr:to>
      <xdr:col>85</xdr:col>
      <xdr:colOff>127000</xdr:colOff>
      <xdr:row>106</xdr:row>
      <xdr:rowOff>161289</xdr:rowOff>
    </xdr:to>
    <xdr:cxnSp macro="">
      <xdr:nvCxnSpPr>
        <xdr:cNvPr id="678" name="直線コネクタ 677">
          <a:extLst>
            <a:ext uri="{FF2B5EF4-FFF2-40B4-BE49-F238E27FC236}">
              <a16:creationId xmlns:a16="http://schemas.microsoft.com/office/drawing/2014/main" id="{BDE50EE6-6950-4269-A39E-608E78E1B71B}"/>
            </a:ext>
          </a:extLst>
        </xdr:cNvPr>
        <xdr:cNvCxnSpPr/>
      </xdr:nvCxnSpPr>
      <xdr:spPr>
        <a:xfrm flipV="1">
          <a:off x="15481300" y="183337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151130</xdr:rowOff>
    </xdr:from>
    <xdr:to>
      <xdr:col>76</xdr:col>
      <xdr:colOff>165100</xdr:colOff>
      <xdr:row>107</xdr:row>
      <xdr:rowOff>81280</xdr:rowOff>
    </xdr:to>
    <xdr:sp macro="" textlink="">
      <xdr:nvSpPr>
        <xdr:cNvPr id="679" name="楕円 678">
          <a:extLst>
            <a:ext uri="{FF2B5EF4-FFF2-40B4-BE49-F238E27FC236}">
              <a16:creationId xmlns:a16="http://schemas.microsoft.com/office/drawing/2014/main" id="{F4784FF1-904A-4EF7-A5D9-BD7F06B625E0}"/>
            </a:ext>
          </a:extLst>
        </xdr:cNvPr>
        <xdr:cNvSpPr/>
      </xdr:nvSpPr>
      <xdr:spPr>
        <a:xfrm>
          <a:off x="14541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161289</xdr:rowOff>
    </xdr:from>
    <xdr:to>
      <xdr:col>81</xdr:col>
      <xdr:colOff>50800</xdr:colOff>
      <xdr:row>107</xdr:row>
      <xdr:rowOff>30480</xdr:rowOff>
    </xdr:to>
    <xdr:cxnSp macro="">
      <xdr:nvCxnSpPr>
        <xdr:cNvPr id="680" name="直線コネクタ 679">
          <a:extLst>
            <a:ext uri="{FF2B5EF4-FFF2-40B4-BE49-F238E27FC236}">
              <a16:creationId xmlns:a16="http://schemas.microsoft.com/office/drawing/2014/main" id="{3171D88A-2070-4483-BEEE-EFE7A94B3543}"/>
            </a:ext>
          </a:extLst>
        </xdr:cNvPr>
        <xdr:cNvCxnSpPr/>
      </xdr:nvCxnSpPr>
      <xdr:spPr>
        <a:xfrm flipV="1">
          <a:off x="14592300" y="18334989"/>
          <a:ext cx="8890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139700</xdr:rowOff>
    </xdr:from>
    <xdr:to>
      <xdr:col>72</xdr:col>
      <xdr:colOff>38100</xdr:colOff>
      <xdr:row>107</xdr:row>
      <xdr:rowOff>69850</xdr:rowOff>
    </xdr:to>
    <xdr:sp macro="" textlink="">
      <xdr:nvSpPr>
        <xdr:cNvPr id="681" name="楕円 680">
          <a:extLst>
            <a:ext uri="{FF2B5EF4-FFF2-40B4-BE49-F238E27FC236}">
              <a16:creationId xmlns:a16="http://schemas.microsoft.com/office/drawing/2014/main" id="{34789415-3DBC-4B48-B630-719C9B018A58}"/>
            </a:ext>
          </a:extLst>
        </xdr:cNvPr>
        <xdr:cNvSpPr/>
      </xdr:nvSpPr>
      <xdr:spPr>
        <a:xfrm>
          <a:off x="13652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19050</xdr:rowOff>
    </xdr:from>
    <xdr:to>
      <xdr:col>76</xdr:col>
      <xdr:colOff>114300</xdr:colOff>
      <xdr:row>107</xdr:row>
      <xdr:rowOff>30480</xdr:rowOff>
    </xdr:to>
    <xdr:cxnSp macro="">
      <xdr:nvCxnSpPr>
        <xdr:cNvPr id="682" name="直線コネクタ 681">
          <a:extLst>
            <a:ext uri="{FF2B5EF4-FFF2-40B4-BE49-F238E27FC236}">
              <a16:creationId xmlns:a16="http://schemas.microsoft.com/office/drawing/2014/main" id="{71C77CF8-EF3B-4F95-8AD3-0B05F068A528}"/>
            </a:ext>
          </a:extLst>
        </xdr:cNvPr>
        <xdr:cNvCxnSpPr/>
      </xdr:nvCxnSpPr>
      <xdr:spPr>
        <a:xfrm>
          <a:off x="13703300" y="183642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88900</xdr:rowOff>
    </xdr:from>
    <xdr:to>
      <xdr:col>67</xdr:col>
      <xdr:colOff>101600</xdr:colOff>
      <xdr:row>107</xdr:row>
      <xdr:rowOff>19050</xdr:rowOff>
    </xdr:to>
    <xdr:sp macro="" textlink="">
      <xdr:nvSpPr>
        <xdr:cNvPr id="683" name="楕円 682">
          <a:extLst>
            <a:ext uri="{FF2B5EF4-FFF2-40B4-BE49-F238E27FC236}">
              <a16:creationId xmlns:a16="http://schemas.microsoft.com/office/drawing/2014/main" id="{621013B0-64E0-4B80-AA8B-201C0F760AD2}"/>
            </a:ext>
          </a:extLst>
        </xdr:cNvPr>
        <xdr:cNvSpPr/>
      </xdr:nvSpPr>
      <xdr:spPr>
        <a:xfrm>
          <a:off x="12763500" y="182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139700</xdr:rowOff>
    </xdr:from>
    <xdr:to>
      <xdr:col>71</xdr:col>
      <xdr:colOff>177800</xdr:colOff>
      <xdr:row>107</xdr:row>
      <xdr:rowOff>19050</xdr:rowOff>
    </xdr:to>
    <xdr:cxnSp macro="">
      <xdr:nvCxnSpPr>
        <xdr:cNvPr id="684" name="直線コネクタ 683">
          <a:extLst>
            <a:ext uri="{FF2B5EF4-FFF2-40B4-BE49-F238E27FC236}">
              <a16:creationId xmlns:a16="http://schemas.microsoft.com/office/drawing/2014/main" id="{0913DCB2-A110-4DDF-A525-7A8CC95C0EC0}"/>
            </a:ext>
          </a:extLst>
        </xdr:cNvPr>
        <xdr:cNvCxnSpPr/>
      </xdr:nvCxnSpPr>
      <xdr:spPr>
        <a:xfrm>
          <a:off x="12814300" y="18313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140988</xdr:rowOff>
    </xdr:from>
    <xdr:ext cx="405111" cy="259045"/>
    <xdr:sp macro="" textlink="">
      <xdr:nvSpPr>
        <xdr:cNvPr id="685" name="n_1aveValue【庁舎】&#10;有形固定資産減価償却率">
          <a:extLst>
            <a:ext uri="{FF2B5EF4-FFF2-40B4-BE49-F238E27FC236}">
              <a16:creationId xmlns:a16="http://schemas.microsoft.com/office/drawing/2014/main" id="{A09D7020-2894-4232-A181-55047873D3AC}"/>
            </a:ext>
          </a:extLst>
        </xdr:cNvPr>
        <xdr:cNvSpPr txBox="1"/>
      </xdr:nvSpPr>
      <xdr:spPr>
        <a:xfrm>
          <a:off x="152660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157497</xdr:rowOff>
    </xdr:from>
    <xdr:ext cx="405111" cy="259045"/>
    <xdr:sp macro="" textlink="">
      <xdr:nvSpPr>
        <xdr:cNvPr id="686" name="n_2aveValue【庁舎】&#10;有形固定資産減価償却率">
          <a:extLst>
            <a:ext uri="{FF2B5EF4-FFF2-40B4-BE49-F238E27FC236}">
              <a16:creationId xmlns:a16="http://schemas.microsoft.com/office/drawing/2014/main" id="{6A1F9461-D0B9-4D91-A677-D29ECF576F66}"/>
            </a:ext>
          </a:extLst>
        </xdr:cNvPr>
        <xdr:cNvSpPr txBox="1"/>
      </xdr:nvSpPr>
      <xdr:spPr>
        <a:xfrm>
          <a:off x="14389744" y="1764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162577</xdr:rowOff>
    </xdr:from>
    <xdr:ext cx="405111" cy="259045"/>
    <xdr:sp macro="" textlink="">
      <xdr:nvSpPr>
        <xdr:cNvPr id="687" name="n_3aveValue【庁舎】&#10;有形固定資産減価償却率">
          <a:extLst>
            <a:ext uri="{FF2B5EF4-FFF2-40B4-BE49-F238E27FC236}">
              <a16:creationId xmlns:a16="http://schemas.microsoft.com/office/drawing/2014/main" id="{02AA573C-D8DE-44D4-8B26-F8133ECDDCAD}"/>
            </a:ext>
          </a:extLst>
        </xdr:cNvPr>
        <xdr:cNvSpPr txBox="1"/>
      </xdr:nvSpPr>
      <xdr:spPr>
        <a:xfrm>
          <a:off x="13500744" y="1765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130827</xdr:rowOff>
    </xdr:from>
    <xdr:ext cx="405111" cy="259045"/>
    <xdr:sp macro="" textlink="">
      <xdr:nvSpPr>
        <xdr:cNvPr id="688" name="n_4aveValue【庁舎】&#10;有形固定資産減価償却率">
          <a:extLst>
            <a:ext uri="{FF2B5EF4-FFF2-40B4-BE49-F238E27FC236}">
              <a16:creationId xmlns:a16="http://schemas.microsoft.com/office/drawing/2014/main" id="{8EA3F93E-3733-4E21-B1F2-242BF6B99C37}"/>
            </a:ext>
          </a:extLst>
        </xdr:cNvPr>
        <xdr:cNvSpPr txBox="1"/>
      </xdr:nvSpPr>
      <xdr:spPr>
        <a:xfrm>
          <a:off x="12611744" y="17618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31766</xdr:rowOff>
    </xdr:from>
    <xdr:ext cx="405111" cy="259045"/>
    <xdr:sp macro="" textlink="">
      <xdr:nvSpPr>
        <xdr:cNvPr id="689" name="n_1mainValue【庁舎】&#10;有形固定資産減価償却率">
          <a:extLst>
            <a:ext uri="{FF2B5EF4-FFF2-40B4-BE49-F238E27FC236}">
              <a16:creationId xmlns:a16="http://schemas.microsoft.com/office/drawing/2014/main" id="{F8113D07-C87F-4FDD-A3C2-158E2D1E1C9A}"/>
            </a:ext>
          </a:extLst>
        </xdr:cNvPr>
        <xdr:cNvSpPr txBox="1"/>
      </xdr:nvSpPr>
      <xdr:spPr>
        <a:xfrm>
          <a:off x="15266044" y="18376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72407</xdr:rowOff>
    </xdr:from>
    <xdr:ext cx="405111" cy="259045"/>
    <xdr:sp macro="" textlink="">
      <xdr:nvSpPr>
        <xdr:cNvPr id="690" name="n_2mainValue【庁舎】&#10;有形固定資産減価償却率">
          <a:extLst>
            <a:ext uri="{FF2B5EF4-FFF2-40B4-BE49-F238E27FC236}">
              <a16:creationId xmlns:a16="http://schemas.microsoft.com/office/drawing/2014/main" id="{8A9BF9DB-03D7-47BD-B637-C402F2752F97}"/>
            </a:ext>
          </a:extLst>
        </xdr:cNvPr>
        <xdr:cNvSpPr txBox="1"/>
      </xdr:nvSpPr>
      <xdr:spPr>
        <a:xfrm>
          <a:off x="143897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60977</xdr:rowOff>
    </xdr:from>
    <xdr:ext cx="405111" cy="259045"/>
    <xdr:sp macro="" textlink="">
      <xdr:nvSpPr>
        <xdr:cNvPr id="691" name="n_3mainValue【庁舎】&#10;有形固定資産減価償却率">
          <a:extLst>
            <a:ext uri="{FF2B5EF4-FFF2-40B4-BE49-F238E27FC236}">
              <a16:creationId xmlns:a16="http://schemas.microsoft.com/office/drawing/2014/main" id="{D687BFFE-8235-45BF-932C-CF5D18DA05D7}"/>
            </a:ext>
          </a:extLst>
        </xdr:cNvPr>
        <xdr:cNvSpPr txBox="1"/>
      </xdr:nvSpPr>
      <xdr:spPr>
        <a:xfrm>
          <a:off x="135007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10177</xdr:rowOff>
    </xdr:from>
    <xdr:ext cx="405111" cy="259045"/>
    <xdr:sp macro="" textlink="">
      <xdr:nvSpPr>
        <xdr:cNvPr id="692" name="n_4mainValue【庁舎】&#10;有形固定資産減価償却率">
          <a:extLst>
            <a:ext uri="{FF2B5EF4-FFF2-40B4-BE49-F238E27FC236}">
              <a16:creationId xmlns:a16="http://schemas.microsoft.com/office/drawing/2014/main" id="{3E19C217-C074-4401-B417-3FC92EF10D22}"/>
            </a:ext>
          </a:extLst>
        </xdr:cNvPr>
        <xdr:cNvSpPr txBox="1"/>
      </xdr:nvSpPr>
      <xdr:spPr>
        <a:xfrm>
          <a:off x="12611744" y="1835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a:extLst>
            <a:ext uri="{FF2B5EF4-FFF2-40B4-BE49-F238E27FC236}">
              <a16:creationId xmlns:a16="http://schemas.microsoft.com/office/drawing/2014/main" id="{82113B58-D8BD-4CF6-8F4E-46F7BB040C7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a:extLst>
            <a:ext uri="{FF2B5EF4-FFF2-40B4-BE49-F238E27FC236}">
              <a16:creationId xmlns:a16="http://schemas.microsoft.com/office/drawing/2014/main" id="{12A8CAEF-746B-4945-B700-A4AA7348942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a:extLst>
            <a:ext uri="{FF2B5EF4-FFF2-40B4-BE49-F238E27FC236}">
              <a16:creationId xmlns:a16="http://schemas.microsoft.com/office/drawing/2014/main" id="{5A68C6B1-07C3-4F0E-A1FE-01BA6BF988C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a:extLst>
            <a:ext uri="{FF2B5EF4-FFF2-40B4-BE49-F238E27FC236}">
              <a16:creationId xmlns:a16="http://schemas.microsoft.com/office/drawing/2014/main" id="{4FBD3FFF-595F-4E05-A437-186C3904843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a:extLst>
            <a:ext uri="{FF2B5EF4-FFF2-40B4-BE49-F238E27FC236}">
              <a16:creationId xmlns:a16="http://schemas.microsoft.com/office/drawing/2014/main" id="{BEC80860-90E9-4749-BABC-67CAEEDC160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a:extLst>
            <a:ext uri="{FF2B5EF4-FFF2-40B4-BE49-F238E27FC236}">
              <a16:creationId xmlns:a16="http://schemas.microsoft.com/office/drawing/2014/main" id="{1FE8368E-F80A-4191-AC80-66C9A592BB0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a:extLst>
            <a:ext uri="{FF2B5EF4-FFF2-40B4-BE49-F238E27FC236}">
              <a16:creationId xmlns:a16="http://schemas.microsoft.com/office/drawing/2014/main" id="{72BD930C-DE98-4730-A8A9-4523D10B24B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a:extLst>
            <a:ext uri="{FF2B5EF4-FFF2-40B4-BE49-F238E27FC236}">
              <a16:creationId xmlns:a16="http://schemas.microsoft.com/office/drawing/2014/main" id="{73B62673-9C6B-46A2-B00F-A6B6F963084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a:extLst>
            <a:ext uri="{FF2B5EF4-FFF2-40B4-BE49-F238E27FC236}">
              <a16:creationId xmlns:a16="http://schemas.microsoft.com/office/drawing/2014/main" id="{1B6418E2-EE6A-451D-875C-288C1735B69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a:extLst>
            <a:ext uri="{FF2B5EF4-FFF2-40B4-BE49-F238E27FC236}">
              <a16:creationId xmlns:a16="http://schemas.microsoft.com/office/drawing/2014/main" id="{94C25195-012D-4301-8CEC-4DEDC533D06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3" name="直線コネクタ 702">
          <a:extLst>
            <a:ext uri="{FF2B5EF4-FFF2-40B4-BE49-F238E27FC236}">
              <a16:creationId xmlns:a16="http://schemas.microsoft.com/office/drawing/2014/main" id="{75646AB6-1022-4B97-8F73-DBD8C395273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4" name="テキスト ボックス 703">
          <a:extLst>
            <a:ext uri="{FF2B5EF4-FFF2-40B4-BE49-F238E27FC236}">
              <a16:creationId xmlns:a16="http://schemas.microsoft.com/office/drawing/2014/main" id="{13E59885-DB03-4499-8583-AEC89A55EA92}"/>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5" name="直線コネクタ 704">
          <a:extLst>
            <a:ext uri="{FF2B5EF4-FFF2-40B4-BE49-F238E27FC236}">
              <a16:creationId xmlns:a16="http://schemas.microsoft.com/office/drawing/2014/main" id="{B1DB13ED-BE11-4D0D-91B5-547A40841B7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6" name="テキスト ボックス 705">
          <a:extLst>
            <a:ext uri="{FF2B5EF4-FFF2-40B4-BE49-F238E27FC236}">
              <a16:creationId xmlns:a16="http://schemas.microsoft.com/office/drawing/2014/main" id="{74EC266D-D10C-49F4-8B3A-2DC4077F8F8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7" name="直線コネクタ 706">
          <a:extLst>
            <a:ext uri="{FF2B5EF4-FFF2-40B4-BE49-F238E27FC236}">
              <a16:creationId xmlns:a16="http://schemas.microsoft.com/office/drawing/2014/main" id="{D7EC3FA8-86EF-49D9-BD8F-C158DB60390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8" name="テキスト ボックス 707">
          <a:extLst>
            <a:ext uri="{FF2B5EF4-FFF2-40B4-BE49-F238E27FC236}">
              <a16:creationId xmlns:a16="http://schemas.microsoft.com/office/drawing/2014/main" id="{683AE7B6-2EA1-416A-A922-2975D249A27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9" name="直線コネクタ 708">
          <a:extLst>
            <a:ext uri="{FF2B5EF4-FFF2-40B4-BE49-F238E27FC236}">
              <a16:creationId xmlns:a16="http://schemas.microsoft.com/office/drawing/2014/main" id="{8971BA0A-640A-437F-AD1A-1C860FF20D1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0" name="テキスト ボックス 709">
          <a:extLst>
            <a:ext uri="{FF2B5EF4-FFF2-40B4-BE49-F238E27FC236}">
              <a16:creationId xmlns:a16="http://schemas.microsoft.com/office/drawing/2014/main" id="{85B6C1A1-BE49-4005-9A60-39FD847B89B8}"/>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1" name="直線コネクタ 710">
          <a:extLst>
            <a:ext uri="{FF2B5EF4-FFF2-40B4-BE49-F238E27FC236}">
              <a16:creationId xmlns:a16="http://schemas.microsoft.com/office/drawing/2014/main" id="{40411C1D-0C22-49E5-B7FA-AC9FAB56F76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2" name="テキスト ボックス 711">
          <a:extLst>
            <a:ext uri="{FF2B5EF4-FFF2-40B4-BE49-F238E27FC236}">
              <a16:creationId xmlns:a16="http://schemas.microsoft.com/office/drawing/2014/main" id="{6AF6526E-2B65-4082-858C-9B3800335C1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2D7AC2D0-8DA1-4884-8CA6-AC06A3A471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331D5D25-C2AD-499C-B2BC-8DA59700CDE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6DFF602D-33E6-4071-BA93-3C03084D068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79629</xdr:rowOff>
    </xdr:from>
    <xdr:to>
      <xdr:col>116</xdr:col>
      <xdr:colOff>62864</xdr:colOff>
      <xdr:row>108</xdr:row>
      <xdr:rowOff>36195</xdr:rowOff>
    </xdr:to>
    <xdr:cxnSp macro="">
      <xdr:nvCxnSpPr>
        <xdr:cNvPr id="716" name="直線コネクタ 715">
          <a:extLst>
            <a:ext uri="{FF2B5EF4-FFF2-40B4-BE49-F238E27FC236}">
              <a16:creationId xmlns:a16="http://schemas.microsoft.com/office/drawing/2014/main" id="{ACD0F134-1CA8-48D4-BC57-C261A084F29E}"/>
            </a:ext>
          </a:extLst>
        </xdr:cNvPr>
        <xdr:cNvCxnSpPr/>
      </xdr:nvCxnSpPr>
      <xdr:spPr>
        <a:xfrm flipV="1">
          <a:off x="22160864" y="17396079"/>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40022</xdr:rowOff>
    </xdr:from>
    <xdr:ext cx="469744" cy="259045"/>
    <xdr:sp macro="" textlink="">
      <xdr:nvSpPr>
        <xdr:cNvPr id="717" name="【庁舎】&#10;一人当たり面積最小値テキスト">
          <a:extLst>
            <a:ext uri="{FF2B5EF4-FFF2-40B4-BE49-F238E27FC236}">
              <a16:creationId xmlns:a16="http://schemas.microsoft.com/office/drawing/2014/main" id="{EE89A1B8-7FC0-4991-B138-3AA6B484B92D}"/>
            </a:ext>
          </a:extLst>
        </xdr:cNvPr>
        <xdr:cNvSpPr txBox="1"/>
      </xdr:nvSpPr>
      <xdr:spPr>
        <a:xfrm>
          <a:off x="22199600"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36195</xdr:rowOff>
    </xdr:from>
    <xdr:to>
      <xdr:col>116</xdr:col>
      <xdr:colOff>152400</xdr:colOff>
      <xdr:row>108</xdr:row>
      <xdr:rowOff>36195</xdr:rowOff>
    </xdr:to>
    <xdr:cxnSp macro="">
      <xdr:nvCxnSpPr>
        <xdr:cNvPr id="718" name="直線コネクタ 717">
          <a:extLst>
            <a:ext uri="{FF2B5EF4-FFF2-40B4-BE49-F238E27FC236}">
              <a16:creationId xmlns:a16="http://schemas.microsoft.com/office/drawing/2014/main" id="{FD31EF2D-C136-47C3-8F87-E2E2A58339C8}"/>
            </a:ext>
          </a:extLst>
        </xdr:cNvPr>
        <xdr:cNvCxnSpPr/>
      </xdr:nvCxnSpPr>
      <xdr:spPr>
        <a:xfrm>
          <a:off x="22072600" y="1855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26306</xdr:rowOff>
    </xdr:from>
    <xdr:ext cx="469744" cy="259045"/>
    <xdr:sp macro="" textlink="">
      <xdr:nvSpPr>
        <xdr:cNvPr id="719" name="【庁舎】&#10;一人当たり面積最大値テキスト">
          <a:extLst>
            <a:ext uri="{FF2B5EF4-FFF2-40B4-BE49-F238E27FC236}">
              <a16:creationId xmlns:a16="http://schemas.microsoft.com/office/drawing/2014/main" id="{5A9F184A-9FFF-4644-9D24-278D8FE65B46}"/>
            </a:ext>
          </a:extLst>
        </xdr:cNvPr>
        <xdr:cNvSpPr txBox="1"/>
      </xdr:nvSpPr>
      <xdr:spPr>
        <a:xfrm>
          <a:off x="22199600" y="1717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79629</xdr:rowOff>
    </xdr:from>
    <xdr:to>
      <xdr:col>116</xdr:col>
      <xdr:colOff>152400</xdr:colOff>
      <xdr:row>101</xdr:row>
      <xdr:rowOff>79629</xdr:rowOff>
    </xdr:to>
    <xdr:cxnSp macro="">
      <xdr:nvCxnSpPr>
        <xdr:cNvPr id="720" name="直線コネクタ 719">
          <a:extLst>
            <a:ext uri="{FF2B5EF4-FFF2-40B4-BE49-F238E27FC236}">
              <a16:creationId xmlns:a16="http://schemas.microsoft.com/office/drawing/2014/main" id="{9DB1BE36-BE89-4805-BBEB-1FDA64B49282}"/>
            </a:ext>
          </a:extLst>
        </xdr:cNvPr>
        <xdr:cNvCxnSpPr/>
      </xdr:nvCxnSpPr>
      <xdr:spPr>
        <a:xfrm>
          <a:off x="22072600" y="1739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120666</xdr:rowOff>
    </xdr:from>
    <xdr:ext cx="469744" cy="259045"/>
    <xdr:sp macro="" textlink="">
      <xdr:nvSpPr>
        <xdr:cNvPr id="721" name="【庁舎】&#10;一人当たり面積平均値テキスト">
          <a:extLst>
            <a:ext uri="{FF2B5EF4-FFF2-40B4-BE49-F238E27FC236}">
              <a16:creationId xmlns:a16="http://schemas.microsoft.com/office/drawing/2014/main" id="{F2CC23C8-576E-4EDE-9674-943C21BA9825}"/>
            </a:ext>
          </a:extLst>
        </xdr:cNvPr>
        <xdr:cNvSpPr txBox="1"/>
      </xdr:nvSpPr>
      <xdr:spPr>
        <a:xfrm>
          <a:off x="22199600" y="18122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97789</xdr:rowOff>
    </xdr:from>
    <xdr:to>
      <xdr:col>116</xdr:col>
      <xdr:colOff>114300</xdr:colOff>
      <xdr:row>107</xdr:row>
      <xdr:rowOff>27939</xdr:rowOff>
    </xdr:to>
    <xdr:sp macro="" textlink="">
      <xdr:nvSpPr>
        <xdr:cNvPr id="722" name="フローチャート: 判断 721">
          <a:extLst>
            <a:ext uri="{FF2B5EF4-FFF2-40B4-BE49-F238E27FC236}">
              <a16:creationId xmlns:a16="http://schemas.microsoft.com/office/drawing/2014/main" id="{27522F4F-33CE-4140-A2DA-4FCD87E5FEE6}"/>
            </a:ext>
          </a:extLst>
        </xdr:cNvPr>
        <xdr:cNvSpPr/>
      </xdr:nvSpPr>
      <xdr:spPr>
        <a:xfrm>
          <a:off x="22110700" y="18271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108838</xdr:rowOff>
    </xdr:from>
    <xdr:to>
      <xdr:col>112</xdr:col>
      <xdr:colOff>38100</xdr:colOff>
      <xdr:row>107</xdr:row>
      <xdr:rowOff>38988</xdr:rowOff>
    </xdr:to>
    <xdr:sp macro="" textlink="">
      <xdr:nvSpPr>
        <xdr:cNvPr id="723" name="フローチャート: 判断 722">
          <a:extLst>
            <a:ext uri="{FF2B5EF4-FFF2-40B4-BE49-F238E27FC236}">
              <a16:creationId xmlns:a16="http://schemas.microsoft.com/office/drawing/2014/main" id="{5C5D366C-4637-4B1D-9595-E52707E52EF2}"/>
            </a:ext>
          </a:extLst>
        </xdr:cNvPr>
        <xdr:cNvSpPr/>
      </xdr:nvSpPr>
      <xdr:spPr>
        <a:xfrm>
          <a:off x="21272500" y="1828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113030</xdr:rowOff>
    </xdr:from>
    <xdr:to>
      <xdr:col>107</xdr:col>
      <xdr:colOff>101600</xdr:colOff>
      <xdr:row>107</xdr:row>
      <xdr:rowOff>43180</xdr:rowOff>
    </xdr:to>
    <xdr:sp macro="" textlink="">
      <xdr:nvSpPr>
        <xdr:cNvPr id="724" name="フローチャート: 判断 723">
          <a:extLst>
            <a:ext uri="{FF2B5EF4-FFF2-40B4-BE49-F238E27FC236}">
              <a16:creationId xmlns:a16="http://schemas.microsoft.com/office/drawing/2014/main" id="{9FAD11C8-86B7-40C8-A0B7-B2294D79694C}"/>
            </a:ext>
          </a:extLst>
        </xdr:cNvPr>
        <xdr:cNvSpPr/>
      </xdr:nvSpPr>
      <xdr:spPr>
        <a:xfrm>
          <a:off x="20383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107314</xdr:rowOff>
    </xdr:from>
    <xdr:to>
      <xdr:col>102</xdr:col>
      <xdr:colOff>165100</xdr:colOff>
      <xdr:row>107</xdr:row>
      <xdr:rowOff>37464</xdr:rowOff>
    </xdr:to>
    <xdr:sp macro="" textlink="">
      <xdr:nvSpPr>
        <xdr:cNvPr id="725" name="フローチャート: 判断 724">
          <a:extLst>
            <a:ext uri="{FF2B5EF4-FFF2-40B4-BE49-F238E27FC236}">
              <a16:creationId xmlns:a16="http://schemas.microsoft.com/office/drawing/2014/main" id="{667394C2-9495-407C-891C-384260B80700}"/>
            </a:ext>
          </a:extLst>
        </xdr:cNvPr>
        <xdr:cNvSpPr/>
      </xdr:nvSpPr>
      <xdr:spPr>
        <a:xfrm>
          <a:off x="19494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26" name="フローチャート: 判断 725">
          <a:extLst>
            <a:ext uri="{FF2B5EF4-FFF2-40B4-BE49-F238E27FC236}">
              <a16:creationId xmlns:a16="http://schemas.microsoft.com/office/drawing/2014/main" id="{DA20ED04-C8D7-4D7E-B880-94266CBBE812}"/>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38865597-C1E2-43E4-B89F-843FF761D7D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B6BDFD8E-BB93-463A-A690-53B58D48E3A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D550E9EA-C424-4722-BCF8-436AB61BC3F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C378F79D-BE13-4DF7-83D3-65F17EB0A83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CBA391F5-3CE9-4498-A712-41E8A678243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14732</xdr:rowOff>
    </xdr:from>
    <xdr:to>
      <xdr:col>116</xdr:col>
      <xdr:colOff>114300</xdr:colOff>
      <xdr:row>107</xdr:row>
      <xdr:rowOff>116332</xdr:rowOff>
    </xdr:to>
    <xdr:sp macro="" textlink="">
      <xdr:nvSpPr>
        <xdr:cNvPr id="732" name="楕円 731">
          <a:extLst>
            <a:ext uri="{FF2B5EF4-FFF2-40B4-BE49-F238E27FC236}">
              <a16:creationId xmlns:a16="http://schemas.microsoft.com/office/drawing/2014/main" id="{DA1F7316-B6B2-423D-ADCA-639B9D7D5DE1}"/>
            </a:ext>
          </a:extLst>
        </xdr:cNvPr>
        <xdr:cNvSpPr/>
      </xdr:nvSpPr>
      <xdr:spPr>
        <a:xfrm>
          <a:off x="22110700" y="183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164609</xdr:rowOff>
    </xdr:from>
    <xdr:ext cx="469744" cy="259045"/>
    <xdr:sp macro="" textlink="">
      <xdr:nvSpPr>
        <xdr:cNvPr id="733" name="【庁舎】&#10;一人当たり面積該当値テキスト">
          <a:extLst>
            <a:ext uri="{FF2B5EF4-FFF2-40B4-BE49-F238E27FC236}">
              <a16:creationId xmlns:a16="http://schemas.microsoft.com/office/drawing/2014/main" id="{92B89133-6F92-4A7A-AF5D-CAF84DC2E4C8}"/>
            </a:ext>
          </a:extLst>
        </xdr:cNvPr>
        <xdr:cNvSpPr txBox="1"/>
      </xdr:nvSpPr>
      <xdr:spPr>
        <a:xfrm>
          <a:off x="22199600"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16256</xdr:rowOff>
    </xdr:from>
    <xdr:to>
      <xdr:col>112</xdr:col>
      <xdr:colOff>38100</xdr:colOff>
      <xdr:row>107</xdr:row>
      <xdr:rowOff>117856</xdr:rowOff>
    </xdr:to>
    <xdr:sp macro="" textlink="">
      <xdr:nvSpPr>
        <xdr:cNvPr id="734" name="楕円 733">
          <a:extLst>
            <a:ext uri="{FF2B5EF4-FFF2-40B4-BE49-F238E27FC236}">
              <a16:creationId xmlns:a16="http://schemas.microsoft.com/office/drawing/2014/main" id="{000E9850-9DF4-4628-800A-843A227E3E15}"/>
            </a:ext>
          </a:extLst>
        </xdr:cNvPr>
        <xdr:cNvSpPr/>
      </xdr:nvSpPr>
      <xdr:spPr>
        <a:xfrm>
          <a:off x="21272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65532</xdr:rowOff>
    </xdr:from>
    <xdr:to>
      <xdr:col>116</xdr:col>
      <xdr:colOff>63500</xdr:colOff>
      <xdr:row>107</xdr:row>
      <xdr:rowOff>67056</xdr:rowOff>
    </xdr:to>
    <xdr:cxnSp macro="">
      <xdr:nvCxnSpPr>
        <xdr:cNvPr id="735" name="直線コネクタ 734">
          <a:extLst>
            <a:ext uri="{FF2B5EF4-FFF2-40B4-BE49-F238E27FC236}">
              <a16:creationId xmlns:a16="http://schemas.microsoft.com/office/drawing/2014/main" id="{9125EEFB-EB2A-4FE4-9CCD-D2911368EFF0}"/>
            </a:ext>
          </a:extLst>
        </xdr:cNvPr>
        <xdr:cNvCxnSpPr/>
      </xdr:nvCxnSpPr>
      <xdr:spPr>
        <a:xfrm flipV="1">
          <a:off x="21323300" y="1841068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18162</xdr:rowOff>
    </xdr:from>
    <xdr:to>
      <xdr:col>107</xdr:col>
      <xdr:colOff>101600</xdr:colOff>
      <xdr:row>107</xdr:row>
      <xdr:rowOff>119762</xdr:rowOff>
    </xdr:to>
    <xdr:sp macro="" textlink="">
      <xdr:nvSpPr>
        <xdr:cNvPr id="736" name="楕円 735">
          <a:extLst>
            <a:ext uri="{FF2B5EF4-FFF2-40B4-BE49-F238E27FC236}">
              <a16:creationId xmlns:a16="http://schemas.microsoft.com/office/drawing/2014/main" id="{F39F079C-5241-4EBA-9E6F-6209F5F6C4C1}"/>
            </a:ext>
          </a:extLst>
        </xdr:cNvPr>
        <xdr:cNvSpPr/>
      </xdr:nvSpPr>
      <xdr:spPr>
        <a:xfrm>
          <a:off x="20383500" y="18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67056</xdr:rowOff>
    </xdr:from>
    <xdr:to>
      <xdr:col>111</xdr:col>
      <xdr:colOff>177800</xdr:colOff>
      <xdr:row>107</xdr:row>
      <xdr:rowOff>68962</xdr:rowOff>
    </xdr:to>
    <xdr:cxnSp macro="">
      <xdr:nvCxnSpPr>
        <xdr:cNvPr id="737" name="直線コネクタ 736">
          <a:extLst>
            <a:ext uri="{FF2B5EF4-FFF2-40B4-BE49-F238E27FC236}">
              <a16:creationId xmlns:a16="http://schemas.microsoft.com/office/drawing/2014/main" id="{8C4DA088-6EC4-49B3-8AC2-BE469C39A27D}"/>
            </a:ext>
          </a:extLst>
        </xdr:cNvPr>
        <xdr:cNvCxnSpPr/>
      </xdr:nvCxnSpPr>
      <xdr:spPr>
        <a:xfrm flipV="1">
          <a:off x="20434300" y="18412206"/>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18162</xdr:rowOff>
    </xdr:from>
    <xdr:to>
      <xdr:col>102</xdr:col>
      <xdr:colOff>165100</xdr:colOff>
      <xdr:row>107</xdr:row>
      <xdr:rowOff>119762</xdr:rowOff>
    </xdr:to>
    <xdr:sp macro="" textlink="">
      <xdr:nvSpPr>
        <xdr:cNvPr id="738" name="楕円 737">
          <a:extLst>
            <a:ext uri="{FF2B5EF4-FFF2-40B4-BE49-F238E27FC236}">
              <a16:creationId xmlns:a16="http://schemas.microsoft.com/office/drawing/2014/main" id="{9BC6B198-D2E1-45FB-AE9A-3ACF196FBD86}"/>
            </a:ext>
          </a:extLst>
        </xdr:cNvPr>
        <xdr:cNvSpPr/>
      </xdr:nvSpPr>
      <xdr:spPr>
        <a:xfrm>
          <a:off x="19494500" y="1836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68962</xdr:rowOff>
    </xdr:from>
    <xdr:to>
      <xdr:col>107</xdr:col>
      <xdr:colOff>50800</xdr:colOff>
      <xdr:row>107</xdr:row>
      <xdr:rowOff>68962</xdr:rowOff>
    </xdr:to>
    <xdr:cxnSp macro="">
      <xdr:nvCxnSpPr>
        <xdr:cNvPr id="739" name="直線コネクタ 738">
          <a:extLst>
            <a:ext uri="{FF2B5EF4-FFF2-40B4-BE49-F238E27FC236}">
              <a16:creationId xmlns:a16="http://schemas.microsoft.com/office/drawing/2014/main" id="{8714B7FD-4479-485E-A3C8-8F3E417505C0}"/>
            </a:ext>
          </a:extLst>
        </xdr:cNvPr>
        <xdr:cNvCxnSpPr/>
      </xdr:nvCxnSpPr>
      <xdr:spPr>
        <a:xfrm>
          <a:off x="19545300" y="18414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20828</xdr:rowOff>
    </xdr:from>
    <xdr:to>
      <xdr:col>98</xdr:col>
      <xdr:colOff>38100</xdr:colOff>
      <xdr:row>107</xdr:row>
      <xdr:rowOff>122428</xdr:rowOff>
    </xdr:to>
    <xdr:sp macro="" textlink="">
      <xdr:nvSpPr>
        <xdr:cNvPr id="740" name="楕円 739">
          <a:extLst>
            <a:ext uri="{FF2B5EF4-FFF2-40B4-BE49-F238E27FC236}">
              <a16:creationId xmlns:a16="http://schemas.microsoft.com/office/drawing/2014/main" id="{5B62D53D-0A6D-4779-BADF-B729898CFC13}"/>
            </a:ext>
          </a:extLst>
        </xdr:cNvPr>
        <xdr:cNvSpPr/>
      </xdr:nvSpPr>
      <xdr:spPr>
        <a:xfrm>
          <a:off x="18605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68962</xdr:rowOff>
    </xdr:from>
    <xdr:to>
      <xdr:col>102</xdr:col>
      <xdr:colOff>114300</xdr:colOff>
      <xdr:row>107</xdr:row>
      <xdr:rowOff>71628</xdr:rowOff>
    </xdr:to>
    <xdr:cxnSp macro="">
      <xdr:nvCxnSpPr>
        <xdr:cNvPr id="741" name="直線コネクタ 740">
          <a:extLst>
            <a:ext uri="{FF2B5EF4-FFF2-40B4-BE49-F238E27FC236}">
              <a16:creationId xmlns:a16="http://schemas.microsoft.com/office/drawing/2014/main" id="{E9961A0E-227C-41C7-95F9-A1C67EAEF112}"/>
            </a:ext>
          </a:extLst>
        </xdr:cNvPr>
        <xdr:cNvCxnSpPr/>
      </xdr:nvCxnSpPr>
      <xdr:spPr>
        <a:xfrm flipV="1">
          <a:off x="18656300" y="18414112"/>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55515</xdr:rowOff>
    </xdr:from>
    <xdr:ext cx="469744" cy="259045"/>
    <xdr:sp macro="" textlink="">
      <xdr:nvSpPr>
        <xdr:cNvPr id="742" name="n_1aveValue【庁舎】&#10;一人当たり面積">
          <a:extLst>
            <a:ext uri="{FF2B5EF4-FFF2-40B4-BE49-F238E27FC236}">
              <a16:creationId xmlns:a16="http://schemas.microsoft.com/office/drawing/2014/main" id="{394B8E6E-F8A5-4AE0-9317-788374528222}"/>
            </a:ext>
          </a:extLst>
        </xdr:cNvPr>
        <xdr:cNvSpPr txBox="1"/>
      </xdr:nvSpPr>
      <xdr:spPr>
        <a:xfrm>
          <a:off x="21075727" y="1805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59707</xdr:rowOff>
    </xdr:from>
    <xdr:ext cx="469744" cy="259045"/>
    <xdr:sp macro="" textlink="">
      <xdr:nvSpPr>
        <xdr:cNvPr id="743" name="n_2aveValue【庁舎】&#10;一人当たり面積">
          <a:extLst>
            <a:ext uri="{FF2B5EF4-FFF2-40B4-BE49-F238E27FC236}">
              <a16:creationId xmlns:a16="http://schemas.microsoft.com/office/drawing/2014/main" id="{3C94B51B-B7A6-4E9A-8EBB-6739789AA70C}"/>
            </a:ext>
          </a:extLst>
        </xdr:cNvPr>
        <xdr:cNvSpPr txBox="1"/>
      </xdr:nvSpPr>
      <xdr:spPr>
        <a:xfrm>
          <a:off x="20199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53991</xdr:rowOff>
    </xdr:from>
    <xdr:ext cx="469744" cy="259045"/>
    <xdr:sp macro="" textlink="">
      <xdr:nvSpPr>
        <xdr:cNvPr id="744" name="n_3aveValue【庁舎】&#10;一人当たり面積">
          <a:extLst>
            <a:ext uri="{FF2B5EF4-FFF2-40B4-BE49-F238E27FC236}">
              <a16:creationId xmlns:a16="http://schemas.microsoft.com/office/drawing/2014/main" id="{BC2F415E-54D2-4A3A-8939-426FD8213C94}"/>
            </a:ext>
          </a:extLst>
        </xdr:cNvPr>
        <xdr:cNvSpPr txBox="1"/>
      </xdr:nvSpPr>
      <xdr:spPr>
        <a:xfrm>
          <a:off x="19310427" y="1805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76852</xdr:rowOff>
    </xdr:from>
    <xdr:ext cx="469744" cy="259045"/>
    <xdr:sp macro="" textlink="">
      <xdr:nvSpPr>
        <xdr:cNvPr id="745" name="n_4aveValue【庁舎】&#10;一人当たり面積">
          <a:extLst>
            <a:ext uri="{FF2B5EF4-FFF2-40B4-BE49-F238E27FC236}">
              <a16:creationId xmlns:a16="http://schemas.microsoft.com/office/drawing/2014/main" id="{92020FB8-19E0-49F6-A22A-4708F57429C4}"/>
            </a:ext>
          </a:extLst>
        </xdr:cNvPr>
        <xdr:cNvSpPr txBox="1"/>
      </xdr:nvSpPr>
      <xdr:spPr>
        <a:xfrm>
          <a:off x="18421427" y="18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108983</xdr:rowOff>
    </xdr:from>
    <xdr:ext cx="469744" cy="259045"/>
    <xdr:sp macro="" textlink="">
      <xdr:nvSpPr>
        <xdr:cNvPr id="746" name="n_1mainValue【庁舎】&#10;一人当たり面積">
          <a:extLst>
            <a:ext uri="{FF2B5EF4-FFF2-40B4-BE49-F238E27FC236}">
              <a16:creationId xmlns:a16="http://schemas.microsoft.com/office/drawing/2014/main" id="{02C7F1BE-26AF-4119-BB16-58888A1206CF}"/>
            </a:ext>
          </a:extLst>
        </xdr:cNvPr>
        <xdr:cNvSpPr txBox="1"/>
      </xdr:nvSpPr>
      <xdr:spPr>
        <a:xfrm>
          <a:off x="210757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110889</xdr:rowOff>
    </xdr:from>
    <xdr:ext cx="469744" cy="259045"/>
    <xdr:sp macro="" textlink="">
      <xdr:nvSpPr>
        <xdr:cNvPr id="747" name="n_2mainValue【庁舎】&#10;一人当たり面積">
          <a:extLst>
            <a:ext uri="{FF2B5EF4-FFF2-40B4-BE49-F238E27FC236}">
              <a16:creationId xmlns:a16="http://schemas.microsoft.com/office/drawing/2014/main" id="{E04AF7FF-DCA0-475D-9DF0-B3A2574EF044}"/>
            </a:ext>
          </a:extLst>
        </xdr:cNvPr>
        <xdr:cNvSpPr txBox="1"/>
      </xdr:nvSpPr>
      <xdr:spPr>
        <a:xfrm>
          <a:off x="20199427" y="184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110889</xdr:rowOff>
    </xdr:from>
    <xdr:ext cx="469744" cy="259045"/>
    <xdr:sp macro="" textlink="">
      <xdr:nvSpPr>
        <xdr:cNvPr id="748" name="n_3mainValue【庁舎】&#10;一人当たり面積">
          <a:extLst>
            <a:ext uri="{FF2B5EF4-FFF2-40B4-BE49-F238E27FC236}">
              <a16:creationId xmlns:a16="http://schemas.microsoft.com/office/drawing/2014/main" id="{D3DACE66-7B13-48F6-8EFE-1B6B9DA87EA2}"/>
            </a:ext>
          </a:extLst>
        </xdr:cNvPr>
        <xdr:cNvSpPr txBox="1"/>
      </xdr:nvSpPr>
      <xdr:spPr>
        <a:xfrm>
          <a:off x="19310427" y="1845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113555</xdr:rowOff>
    </xdr:from>
    <xdr:ext cx="469744" cy="259045"/>
    <xdr:sp macro="" textlink="">
      <xdr:nvSpPr>
        <xdr:cNvPr id="749" name="n_4mainValue【庁舎】&#10;一人当たり面積">
          <a:extLst>
            <a:ext uri="{FF2B5EF4-FFF2-40B4-BE49-F238E27FC236}">
              <a16:creationId xmlns:a16="http://schemas.microsoft.com/office/drawing/2014/main" id="{64D45F1A-D0A4-4F69-B115-087886C7F85F}"/>
            </a:ext>
          </a:extLst>
        </xdr:cNvPr>
        <xdr:cNvSpPr txBox="1"/>
      </xdr:nvSpPr>
      <xdr:spPr>
        <a:xfrm>
          <a:off x="184214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E9DE033D-D73A-4FAE-8627-B6E9715E0436}"/>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4CEF7B0D-81C1-4FBA-991E-91A2E7745A3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F1F3A400-EBA2-48B7-8847-F54BDBCB9A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体育館・プールについては、体育館が令和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年度に法定耐用年数を迎えるため、有形固定資産減価償却率は類似団体平均を上回っている。今後、建替を含めた補改修について検討する。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福祉施設、一般廃棄物処理施設については、ともに有形固定資産減価償却率が類似団体平均を下回っており、今後も増加は緩やかとなることが見込まれる。加えて、福祉施設は、その施設特性上、計画的な老朽化対策を講じていく必要が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保健センター・保健所、消防施設、庁舎については、法定耐用年数を経過した施設が多く、類似団体平均を上回っている。消防施設は、令和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防災センターの建替を行っており、有形固定資産減価償却率は減少する見込みである。保健センター、庁舎は、現在、建替の予定はなく、大潟村公共施設等総合管理計画に基づく、施設の長寿命化や予防保全の実施によるトータルコストの縮減を図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
3,152
170.11
3,241,580
3,128,753
107,316
2,127,117
3,660,400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農業が主要産業であるが、大規模農家の数が大きく、農家所得が高いこと等により、類似団体内平均を上回っている。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年度から増加傾向にあるが、これは人口、世帯数等の減による基準財政需要額の減が基準財政収入額の減と比較して大きいことによる。　</a:t>
          </a:r>
        </a:p>
        <a:p>
          <a:r>
            <a:rPr kumimoji="1" lang="ja-JP" altLang="en-US" sz="1100">
              <a:latin typeface="ＭＳ Ｐゴシック" panose="020B0600070205080204" pitchFamily="50" charset="-128"/>
              <a:ea typeface="ＭＳ Ｐゴシック" panose="020B0600070205080204" pitchFamily="50" charset="-128"/>
            </a:rPr>
            <a:t>　村税の徴収率については例年</a:t>
          </a:r>
          <a:r>
            <a:rPr kumimoji="1" lang="en-US" altLang="ja-JP" sz="1100">
              <a:latin typeface="ＭＳ Ｐゴシック" panose="020B0600070205080204" pitchFamily="50" charset="-128"/>
              <a:ea typeface="ＭＳ Ｐゴシック" panose="020B0600070205080204" pitchFamily="50" charset="-128"/>
            </a:rPr>
            <a:t>98</a:t>
          </a:r>
          <a:r>
            <a:rPr kumimoji="1" lang="ja-JP" altLang="en-US" sz="1100">
              <a:latin typeface="ＭＳ Ｐゴシック" panose="020B0600070205080204" pitchFamily="50" charset="-128"/>
              <a:ea typeface="ＭＳ Ｐゴシック" panose="020B0600070205080204" pitchFamily="50" charset="-128"/>
            </a:rPr>
            <a:t>％を超える高い率で推移しており、引き続きこの水準を維持し、自主財源の確保を図る。</a:t>
          </a:r>
        </a:p>
        <a:p>
          <a:r>
            <a:rPr kumimoji="1" lang="ja-JP" altLang="en-US" sz="1100">
              <a:latin typeface="ＭＳ Ｐゴシック" panose="020B0600070205080204" pitchFamily="50" charset="-128"/>
              <a:ea typeface="ＭＳ Ｐゴシック" panose="020B0600070205080204" pitchFamily="50" charset="-128"/>
            </a:rPr>
            <a:t>　今後も計画的な繰上償還の実施や、事務事業の見直し等により経常経費の削減、行政の効率化に取り組む。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102447</xdr:rowOff>
    </xdr:from>
    <xdr:to>
      <xdr:col>23</xdr:col>
      <xdr:colOff>133350</xdr:colOff>
      <xdr:row>45</xdr:row>
      <xdr:rowOff>17780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46097"/>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161307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17780</xdr:rowOff>
    </xdr:from>
    <xdr:to>
      <xdr:col>24</xdr:col>
      <xdr:colOff>12700</xdr:colOff>
      <xdr:row>45</xdr:row>
      <xdr:rowOff>17780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17374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102447</xdr:rowOff>
    </xdr:from>
    <xdr:to>
      <xdr:col>24</xdr:col>
      <xdr:colOff>12700</xdr:colOff>
      <xdr:row>37</xdr:row>
      <xdr:rowOff>102447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119380</xdr:rowOff>
    </xdr:from>
    <xdr:to>
      <xdr:col>23</xdr:col>
      <xdr:colOff>133350</xdr:colOff>
      <xdr:row>43</xdr:row>
      <xdr:rowOff>127423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49173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127423</xdr:rowOff>
    </xdr:from>
    <xdr:to>
      <xdr:col>19</xdr:col>
      <xdr:colOff>133350</xdr:colOff>
      <xdr:row>43</xdr:row>
      <xdr:rowOff>135467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997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136331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135467</xdr:rowOff>
    </xdr:from>
    <xdr:to>
      <xdr:col>15</xdr:col>
      <xdr:colOff>82550</xdr:colOff>
      <xdr:row>43</xdr:row>
      <xdr:rowOff>135467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49954</xdr:rowOff>
    </xdr:from>
    <xdr:to>
      <xdr:col>15</xdr:col>
      <xdr:colOff>133350</xdr:colOff>
      <xdr:row>44</xdr:row>
      <xdr:rowOff>151554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136331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143510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49954</xdr:rowOff>
    </xdr:from>
    <xdr:to>
      <xdr:col>11</xdr:col>
      <xdr:colOff>82550</xdr:colOff>
      <xdr:row>44</xdr:row>
      <xdr:rowOff>151554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136331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57996</xdr:rowOff>
    </xdr:from>
    <xdr:to>
      <xdr:col>7</xdr:col>
      <xdr:colOff>31750</xdr:colOff>
      <xdr:row>44</xdr:row>
      <xdr:rowOff>159596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144373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68580</xdr:rowOff>
    </xdr:from>
    <xdr:to>
      <xdr:col>23</xdr:col>
      <xdr:colOff>184150</xdr:colOff>
      <xdr:row>43</xdr:row>
      <xdr:rowOff>170180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85107</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76623</xdr:rowOff>
    </xdr:from>
    <xdr:to>
      <xdr:col>19</xdr:col>
      <xdr:colOff>184150</xdr:colOff>
      <xdr:row>44</xdr:row>
      <xdr:rowOff>6773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16950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217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84667</xdr:rowOff>
    </xdr:from>
    <xdr:to>
      <xdr:col>15</xdr:col>
      <xdr:colOff>133350</xdr:colOff>
      <xdr:row>44</xdr:row>
      <xdr:rowOff>14817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24994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24994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33037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分母となる経常一般財源は、平成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の酷暑による米の不作で農家所得が減少したため地方税収入が減となった。地方交付税については特別交付税の内、ホストタウン関係の算定額が増となったこと等により増となった。また、臨時財政対策債が減となっている。</a:t>
          </a:r>
        </a:p>
        <a:p>
          <a:r>
            <a:rPr kumimoji="1" lang="ja-JP" altLang="en-US" sz="1100">
              <a:latin typeface="ＭＳ Ｐゴシック" panose="020B0600070205080204" pitchFamily="50" charset="-128"/>
              <a:ea typeface="ＭＳ Ｐゴシック" panose="020B0600070205080204" pitchFamily="50" charset="-128"/>
            </a:rPr>
            <a:t>　分子となる経常経費充当一般財源は、ふるさと応援寄附金の増に伴った返礼品等に係る物件費の増と、松くい虫防除対策事業委託料の増等による維持補修費の増により増となっている。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これにより、経常収支比率は前年比</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ポイント上昇している。</a:t>
          </a:r>
        </a:p>
        <a:p>
          <a:r>
            <a:rPr kumimoji="1" lang="ja-JP" altLang="en-US" sz="1100">
              <a:latin typeface="ＭＳ Ｐゴシック" panose="020B0600070205080204" pitchFamily="50" charset="-128"/>
              <a:ea typeface="ＭＳ Ｐゴシック" panose="020B0600070205080204" pitchFamily="50" charset="-128"/>
            </a:rPr>
            <a:t>　今後は、令和３年度から着工が予定されているかんがい排水対策等の大規模な国営事業により、公債費の増加が見込まれるが、引き続き繰上償還の実施により利子償還金の抑制・縮減に努めるとともに、事務事業の見直しにより経常経費の削減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165735</xdr:rowOff>
    </xdr:from>
    <xdr:to>
      <xdr:col>23</xdr:col>
      <xdr:colOff>133350</xdr:colOff>
      <xdr:row>67</xdr:row>
      <xdr:rowOff>108162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38385"/>
          <a:ext cx="0" cy="16569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80239</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108162</xdr:rowOff>
    </xdr:from>
    <xdr:to>
      <xdr:col>24</xdr:col>
      <xdr:colOff>12700</xdr:colOff>
      <xdr:row>67</xdr:row>
      <xdr:rowOff>108162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80662</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165735</xdr:rowOff>
    </xdr:from>
    <xdr:to>
      <xdr:col>24</xdr:col>
      <xdr:colOff>12700</xdr:colOff>
      <xdr:row>57</xdr:row>
      <xdr:rowOff>165735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3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105198</xdr:rowOff>
    </xdr:from>
    <xdr:to>
      <xdr:col>23</xdr:col>
      <xdr:colOff>133350</xdr:colOff>
      <xdr:row>66</xdr:row>
      <xdr:rowOff>78529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1249448"/>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9119</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10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164042</xdr:rowOff>
    </xdr:from>
    <xdr:to>
      <xdr:col>23</xdr:col>
      <xdr:colOff>184150</xdr:colOff>
      <xdr:row>64</xdr:row>
      <xdr:rowOff>94192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105198</xdr:rowOff>
    </xdr:from>
    <xdr:to>
      <xdr:col>19</xdr:col>
      <xdr:colOff>133350</xdr:colOff>
      <xdr:row>66</xdr:row>
      <xdr:rowOff>14181</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2494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139912</xdr:rowOff>
    </xdr:from>
    <xdr:to>
      <xdr:col>19</xdr:col>
      <xdr:colOff>184150</xdr:colOff>
      <xdr:row>64</xdr:row>
      <xdr:rowOff>70062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80239</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1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115781</xdr:rowOff>
    </xdr:from>
    <xdr:to>
      <xdr:col>15</xdr:col>
      <xdr:colOff>82550</xdr:colOff>
      <xdr:row>66</xdr:row>
      <xdr:rowOff>14181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088581"/>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66040</xdr:rowOff>
    </xdr:from>
    <xdr:to>
      <xdr:col>11</xdr:col>
      <xdr:colOff>31750</xdr:colOff>
      <xdr:row>64</xdr:row>
      <xdr:rowOff>115781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867390"/>
          <a:ext cx="889000" cy="2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102887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27729</xdr:rowOff>
    </xdr:from>
    <xdr:to>
      <xdr:col>23</xdr:col>
      <xdr:colOff>184150</xdr:colOff>
      <xdr:row>66</xdr:row>
      <xdr:rowOff>129329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171256</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31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54398</xdr:rowOff>
    </xdr:from>
    <xdr:to>
      <xdr:col>19</xdr:col>
      <xdr:colOff>184150</xdr:colOff>
      <xdr:row>65</xdr:row>
      <xdr:rowOff>155998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140775</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134831</xdr:rowOff>
    </xdr:from>
    <xdr:to>
      <xdr:col>15</xdr:col>
      <xdr:colOff>133350</xdr:colOff>
      <xdr:row>66</xdr:row>
      <xdr:rowOff>64981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49758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64981</xdr:rowOff>
    </xdr:from>
    <xdr:to>
      <xdr:col>11</xdr:col>
      <xdr:colOff>82550</xdr:colOff>
      <xdr:row>64</xdr:row>
      <xdr:rowOff>166581</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151358</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[452,928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前年比</a:t>
          </a:r>
          <a:r>
            <a:rPr kumimoji="1" lang="en-US" altLang="ja-JP" sz="1100">
              <a:latin typeface="ＭＳ Ｐゴシック" panose="020B0600070205080204" pitchFamily="50" charset="-128"/>
              <a:ea typeface="ＭＳ Ｐゴシック" panose="020B0600070205080204" pitchFamily="50" charset="-128"/>
            </a:rPr>
            <a:t>33,996</a:t>
          </a:r>
          <a:r>
            <a:rPr kumimoji="1" lang="ja-JP" altLang="en-US" sz="1100">
              <a:latin typeface="ＭＳ Ｐゴシック" panose="020B0600070205080204" pitchFamily="50" charset="-128"/>
              <a:ea typeface="ＭＳ Ｐゴシック" panose="020B0600070205080204" pitchFamily="50" charset="-128"/>
            </a:rPr>
            <a:t>円増加し、類似団体平均も上回った。</a:t>
          </a:r>
        </a:p>
        <a:p>
          <a:r>
            <a:rPr kumimoji="1" lang="ja-JP" altLang="en-US" sz="1100">
              <a:latin typeface="ＭＳ Ｐゴシック" panose="020B0600070205080204" pitchFamily="50" charset="-128"/>
              <a:ea typeface="ＭＳ Ｐゴシック" panose="020B0600070205080204" pitchFamily="50" charset="-128"/>
            </a:rPr>
            <a:t>　物件費が多額となっているのは、温泉保養センターやケアハウス、村民センター等、村営施設の多くを指定管理委託しており、その委託費が要因となっている。また、前年度比で物件費が大きく増加となった要因はふるさと応援寄附金の返礼品に係る経費の増加である。</a:t>
          </a:r>
        </a:p>
        <a:p>
          <a:r>
            <a:rPr kumimoji="1" lang="ja-JP" altLang="en-US" sz="1100">
              <a:latin typeface="ＭＳ Ｐゴシック" panose="020B0600070205080204" pitchFamily="50" charset="-128"/>
              <a:ea typeface="ＭＳ Ｐゴシック" panose="020B0600070205080204" pitchFamily="50" charset="-128"/>
            </a:rPr>
            <a:t>　事業の見直し等によりできる限り人員削減を進め、物件費についても一層の経常経費の抑制に努めて行政の効率化に取り組み、歳出の削減を図る。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93376</xdr:rowOff>
    </xdr:from>
    <xdr:to>
      <xdr:col>23</xdr:col>
      <xdr:colOff>133350</xdr:colOff>
      <xdr:row>90</xdr:row>
      <xdr:rowOff>48135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80826"/>
          <a:ext cx="0" cy="14978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20212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50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1,510,312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48135</xdr:rowOff>
    </xdr:from>
    <xdr:to>
      <xdr:col>24</xdr:col>
      <xdr:colOff>12700</xdr:colOff>
      <xdr:row>90</xdr:row>
      <xdr:rowOff>48135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7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8303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2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93376</xdr:rowOff>
    </xdr:from>
    <xdr:to>
      <xdr:col>24</xdr:col>
      <xdr:colOff>12700</xdr:colOff>
      <xdr:row>81</xdr:row>
      <xdr:rowOff>93376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8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165688</xdr:rowOff>
    </xdr:from>
    <xdr:to>
      <xdr:col>23</xdr:col>
      <xdr:colOff>133350</xdr:colOff>
      <xdr:row>83</xdr:row>
      <xdr:rowOff>33300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224588"/>
          <a:ext cx="838200" cy="3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142276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029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125749</xdr:rowOff>
    </xdr:from>
    <xdr:to>
      <xdr:col>23</xdr:col>
      <xdr:colOff>184150</xdr:colOff>
      <xdr:row>83</xdr:row>
      <xdr:rowOff>55899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140227</xdr:rowOff>
    </xdr:from>
    <xdr:to>
      <xdr:col>19</xdr:col>
      <xdr:colOff>133350</xdr:colOff>
      <xdr:row>82</xdr:row>
      <xdr:rowOff>165688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199127"/>
          <a:ext cx="889000" cy="2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114897</xdr:rowOff>
    </xdr:from>
    <xdr:to>
      <xdr:col>19</xdr:col>
      <xdr:colOff>184150</xdr:colOff>
      <xdr:row>83</xdr:row>
      <xdr:rowOff>45047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29824</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260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130815</xdr:rowOff>
    </xdr:from>
    <xdr:to>
      <xdr:col>15</xdr:col>
      <xdr:colOff>82550</xdr:colOff>
      <xdr:row>82</xdr:row>
      <xdr:rowOff>140227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189715"/>
          <a:ext cx="889000" cy="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108367</xdr:rowOff>
    </xdr:from>
    <xdr:to>
      <xdr:col>15</xdr:col>
      <xdr:colOff>133350</xdr:colOff>
      <xdr:row>83</xdr:row>
      <xdr:rowOff>38517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23294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53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130815</xdr:rowOff>
    </xdr:from>
    <xdr:to>
      <xdr:col>11</xdr:col>
      <xdr:colOff>31750</xdr:colOff>
      <xdr:row>82</xdr:row>
      <xdr:rowOff>133879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4189715"/>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101640</xdr:rowOff>
    </xdr:from>
    <xdr:to>
      <xdr:col>11</xdr:col>
      <xdr:colOff>82550</xdr:colOff>
      <xdr:row>83</xdr:row>
      <xdr:rowOff>31790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16567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153950</xdr:rowOff>
    </xdr:from>
    <xdr:to>
      <xdr:col>23</xdr:col>
      <xdr:colOff>184150</xdr:colOff>
      <xdr:row>83</xdr:row>
      <xdr:rowOff>84100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1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126027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18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114888</xdr:rowOff>
    </xdr:from>
    <xdr:to>
      <xdr:col>19</xdr:col>
      <xdr:colOff>184150</xdr:colOff>
      <xdr:row>83</xdr:row>
      <xdr:rowOff>45038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7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55215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4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89427</xdr:rowOff>
    </xdr:from>
    <xdr:to>
      <xdr:col>15</xdr:col>
      <xdr:colOff>133350</xdr:colOff>
      <xdr:row>83</xdr:row>
      <xdr:rowOff>19577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148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29754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91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80015</xdr:rowOff>
    </xdr:from>
    <xdr:to>
      <xdr:col>11</xdr:col>
      <xdr:colOff>82550</xdr:colOff>
      <xdr:row>83</xdr:row>
      <xdr:rowOff>10165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13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20342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90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83079</xdr:rowOff>
    </xdr:from>
    <xdr:to>
      <xdr:col>7</xdr:col>
      <xdr:colOff>31750</xdr:colOff>
      <xdr:row>83</xdr:row>
      <xdr:rowOff>13229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14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169456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22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全国町村平均との比較ではやや低い水準となっている。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これは、国家公務員と給与の開きが大きい中堅層以上の職員構成が少なく、若年層職員が多いこと等によるものである。</a:t>
          </a:r>
        </a:p>
        <a:p>
          <a:r>
            <a:rPr kumimoji="1" lang="ja-JP" altLang="en-US" sz="1100">
              <a:latin typeface="ＭＳ Ｐゴシック" panose="020B0600070205080204" pitchFamily="50" charset="-128"/>
              <a:ea typeface="ＭＳ Ｐゴシック" panose="020B0600070205080204" pitchFamily="50" charset="-128"/>
            </a:rPr>
            <a:t>　前年度から増となっている要因については、職員年齢層の増によるものである。</a:t>
          </a:r>
        </a:p>
        <a:p>
          <a:r>
            <a:rPr kumimoji="1" lang="ja-JP" altLang="en-US" sz="1100">
              <a:latin typeface="ＭＳ Ｐゴシック" panose="020B0600070205080204" pitchFamily="50" charset="-128"/>
              <a:ea typeface="ＭＳ Ｐゴシック" panose="020B0600070205080204" pitchFamily="50" charset="-128"/>
            </a:rPr>
            <a:t>　地域の民間企業の平均給与の状況等を踏まえ、今後も給与の適正化に努める。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1693</xdr:rowOff>
    </xdr:from>
    <xdr:to>
      <xdr:col>81</xdr:col>
      <xdr:colOff>44450</xdr:colOff>
      <xdr:row>90</xdr:row>
      <xdr:rowOff>59266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914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31343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59266</xdr:rowOff>
    </xdr:from>
    <xdr:to>
      <xdr:col>81</xdr:col>
      <xdr:colOff>133350</xdr:colOff>
      <xdr:row>90</xdr:row>
      <xdr:rowOff>59266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8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88070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3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1693</xdr:rowOff>
    </xdr:from>
    <xdr:to>
      <xdr:col>81</xdr:col>
      <xdr:colOff>133350</xdr:colOff>
      <xdr:row>81</xdr:row>
      <xdr:rowOff>1693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163407</xdr:rowOff>
    </xdr:from>
    <xdr:to>
      <xdr:col>81</xdr:col>
      <xdr:colOff>44450</xdr:colOff>
      <xdr:row>88</xdr:row>
      <xdr:rowOff>24130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7955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105004</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49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88477</xdr:rowOff>
    </xdr:from>
    <xdr:to>
      <xdr:col>81</xdr:col>
      <xdr:colOff>95250</xdr:colOff>
      <xdr:row>88</xdr:row>
      <xdr:rowOff>18627</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82973</xdr:rowOff>
    </xdr:from>
    <xdr:to>
      <xdr:col>77</xdr:col>
      <xdr:colOff>44450</xdr:colOff>
      <xdr:row>87</xdr:row>
      <xdr:rowOff>163407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999123"/>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88477</xdr:rowOff>
    </xdr:from>
    <xdr:to>
      <xdr:col>77</xdr:col>
      <xdr:colOff>95250</xdr:colOff>
      <xdr:row>88</xdr:row>
      <xdr:rowOff>18627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28804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773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82973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99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88477</xdr:rowOff>
    </xdr:from>
    <xdr:to>
      <xdr:col>73</xdr:col>
      <xdr:colOff>44450</xdr:colOff>
      <xdr:row>88</xdr:row>
      <xdr:rowOff>18627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500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3404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74930</xdr:rowOff>
    </xdr:from>
    <xdr:to>
      <xdr:col>68</xdr:col>
      <xdr:colOff>152400</xdr:colOff>
      <xdr:row>88</xdr:row>
      <xdr:rowOff>8043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99108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56304</xdr:rowOff>
    </xdr:from>
    <xdr:to>
      <xdr:col>68</xdr:col>
      <xdr:colOff>203200</xdr:colOff>
      <xdr:row>87</xdr:row>
      <xdr:rowOff>157904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7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142681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5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75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116857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03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112607</xdr:rowOff>
    </xdr:from>
    <xdr:to>
      <xdr:col>77</xdr:col>
      <xdr:colOff>95250</xdr:colOff>
      <xdr:row>88</xdr:row>
      <xdr:rowOff>42757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2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27534</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115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32173</xdr:rowOff>
    </xdr:from>
    <xdr:to>
      <xdr:col>73</xdr:col>
      <xdr:colOff>44450</xdr:colOff>
      <xdr:row>87</xdr:row>
      <xdr:rowOff>133773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143950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24130</xdr:rowOff>
    </xdr:from>
    <xdr:to>
      <xdr:col>68</xdr:col>
      <xdr:colOff>203200</xdr:colOff>
      <xdr:row>87</xdr:row>
      <xdr:rowOff>125730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135907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128693</xdr:rowOff>
    </xdr:from>
    <xdr:to>
      <xdr:col>64</xdr:col>
      <xdr:colOff>152400</xdr:colOff>
      <xdr:row>88</xdr:row>
      <xdr:rowOff>58843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0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43620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1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職員数については大潟村職員定数条例に基づき、定数（６３名）で推移しており、類似団体平均を下回っている。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　居住地域が多数点在している団体と比べると、居住区が村の中心部にコンパクトに集約されいているため、少ない職員数でも行政サービスの提供ができ、さらに組織改編を行いながら効率的な事務執行に努めている。</a:t>
          </a:r>
        </a:p>
        <a:p>
          <a:r>
            <a:rPr kumimoji="1" lang="ja-JP" altLang="en-US" sz="1100">
              <a:latin typeface="ＭＳ Ｐゴシック" panose="020B0600070205080204" pitchFamily="50" charset="-128"/>
              <a:ea typeface="ＭＳ Ｐゴシック" panose="020B0600070205080204" pitchFamily="50" charset="-128"/>
            </a:rPr>
            <a:t>　引き続き住民サービスの向上も勘案しながら今後もより適切な定員管理に努める。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163322</xdr:rowOff>
    </xdr:from>
    <xdr:to>
      <xdr:col>81</xdr:col>
      <xdr:colOff>44450</xdr:colOff>
      <xdr:row>67</xdr:row>
      <xdr:rowOff>126202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35972"/>
          <a:ext cx="0" cy="16773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98279</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8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126202</xdr:rowOff>
    </xdr:from>
    <xdr:to>
      <xdr:col>81</xdr:col>
      <xdr:colOff>133350</xdr:colOff>
      <xdr:row>67</xdr:row>
      <xdr:rowOff>126202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61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78249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163322</xdr:rowOff>
    </xdr:from>
    <xdr:to>
      <xdr:col>81</xdr:col>
      <xdr:colOff>133350</xdr:colOff>
      <xdr:row>57</xdr:row>
      <xdr:rowOff>163322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61378</xdr:rowOff>
    </xdr:from>
    <xdr:to>
      <xdr:col>81</xdr:col>
      <xdr:colOff>44450</xdr:colOff>
      <xdr:row>59</xdr:row>
      <xdr:rowOff>68961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176928"/>
          <a:ext cx="838200" cy="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165008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80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21481</xdr:rowOff>
    </xdr:from>
    <xdr:to>
      <xdr:col>81</xdr:col>
      <xdr:colOff>95250</xdr:colOff>
      <xdr:row>60</xdr:row>
      <xdr:rowOff>123081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64480</xdr:rowOff>
    </xdr:from>
    <xdr:to>
      <xdr:col>77</xdr:col>
      <xdr:colOff>44450</xdr:colOff>
      <xdr:row>59</xdr:row>
      <xdr:rowOff>68961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180030"/>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3556</xdr:rowOff>
    </xdr:from>
    <xdr:to>
      <xdr:col>77</xdr:col>
      <xdr:colOff>95250</xdr:colOff>
      <xdr:row>60</xdr:row>
      <xdr:rowOff>105156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89933</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76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64480</xdr:rowOff>
    </xdr:from>
    <xdr:to>
      <xdr:col>72</xdr:col>
      <xdr:colOff>203200</xdr:colOff>
      <xdr:row>59</xdr:row>
      <xdr:rowOff>85507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180030"/>
          <a:ext cx="889000" cy="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2866</xdr:rowOff>
    </xdr:from>
    <xdr:to>
      <xdr:col>73</xdr:col>
      <xdr:colOff>44450</xdr:colOff>
      <xdr:row>60</xdr:row>
      <xdr:rowOff>104466</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89243</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37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58620</xdr:rowOff>
    </xdr:from>
    <xdr:to>
      <xdr:col>68</xdr:col>
      <xdr:colOff>152400</xdr:colOff>
      <xdr:row>59</xdr:row>
      <xdr:rowOff>85507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74170"/>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453</xdr:rowOff>
    </xdr:from>
    <xdr:to>
      <xdr:col>68</xdr:col>
      <xdr:colOff>203200</xdr:colOff>
      <xdr:row>60</xdr:row>
      <xdr:rowOff>102053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86830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153289</xdr:rowOff>
    </xdr:from>
    <xdr:to>
      <xdr:col>64</xdr:col>
      <xdr:colOff>152400</xdr:colOff>
      <xdr:row>60</xdr:row>
      <xdr:rowOff>83439</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68216</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10578</xdr:rowOff>
    </xdr:from>
    <xdr:to>
      <xdr:col>81</xdr:col>
      <xdr:colOff>95250</xdr:colOff>
      <xdr:row>59</xdr:row>
      <xdr:rowOff>112178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2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27105</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997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18161</xdr:rowOff>
    </xdr:from>
    <xdr:to>
      <xdr:col>77</xdr:col>
      <xdr:colOff>95250</xdr:colOff>
      <xdr:row>59</xdr:row>
      <xdr:rowOff>119761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33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129938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02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13680</xdr:rowOff>
    </xdr:from>
    <xdr:to>
      <xdr:col>73</xdr:col>
      <xdr:colOff>44450</xdr:colOff>
      <xdr:row>59</xdr:row>
      <xdr:rowOff>115280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2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125457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8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34707</xdr:rowOff>
    </xdr:from>
    <xdr:to>
      <xdr:col>68</xdr:col>
      <xdr:colOff>203200</xdr:colOff>
      <xdr:row>59</xdr:row>
      <xdr:rowOff>136307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5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146484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9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7820</xdr:rowOff>
    </xdr:from>
    <xdr:to>
      <xdr:col>64</xdr:col>
      <xdr:colOff>152400</xdr:colOff>
      <xdr:row>59</xdr:row>
      <xdr:rowOff>109420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12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119597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9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a:t>
          </a:r>
          <a:r>
            <a:rPr kumimoji="1" lang="en-US" altLang="ja-JP" sz="1100">
              <a:latin typeface="ＭＳ Ｐゴシック" panose="020B0600070205080204" pitchFamily="50" charset="-128"/>
              <a:ea typeface="ＭＳ Ｐゴシック" panose="020B0600070205080204" pitchFamily="50" charset="-128"/>
            </a:rPr>
            <a:t>8.2%</a:t>
          </a:r>
          <a:r>
            <a:rPr kumimoji="1" lang="ja-JP" altLang="en-US" sz="1100">
              <a:latin typeface="ＭＳ Ｐゴシック" panose="020B0600070205080204" pitchFamily="50" charset="-128"/>
              <a:ea typeface="ＭＳ Ｐゴシック" panose="020B0600070205080204" pitchFamily="50" charset="-128"/>
            </a:rPr>
            <a:t>で、類似団体平均を</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ポイント上回っている。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年度より小中学校校舎建て替えに伴う地方債の償還が開始されたため、平成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年度までは比率が上昇しているが、新規地方債の発行を償還額以下に抑制してきた効果で、令和元年度は緩やかに比率が減少している。</a:t>
          </a:r>
        </a:p>
        <a:p>
          <a:r>
            <a:rPr kumimoji="1" lang="ja-JP" altLang="en-US" sz="1100">
              <a:latin typeface="ＭＳ Ｐゴシック" panose="020B0600070205080204" pitchFamily="50" charset="-128"/>
              <a:ea typeface="ＭＳ Ｐゴシック" panose="020B0600070205080204" pitchFamily="50" charset="-128"/>
            </a:rPr>
            <a:t>　今後は、かんがい排水対策や認定こども園の建設等の事業の実施による比率の上昇が懸念されるが、地方債に大きく依存することのない財政運営を行うとともに、繰上償還の実施などに努め、より一層の財政健全化を図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163576</xdr:rowOff>
    </xdr:from>
    <xdr:to>
      <xdr:col>81</xdr:col>
      <xdr:colOff>44450</xdr:colOff>
      <xdr:row>43</xdr:row>
      <xdr:rowOff>153162</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0722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125239</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49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153162</xdr:rowOff>
    </xdr:from>
    <xdr:to>
      <xdr:col>81</xdr:col>
      <xdr:colOff>133350</xdr:colOff>
      <xdr:row>43</xdr:row>
      <xdr:rowOff>153162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25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78503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250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163576</xdr:rowOff>
    </xdr:from>
    <xdr:to>
      <xdr:col>81</xdr:col>
      <xdr:colOff>133350</xdr:colOff>
      <xdr:row>37</xdr:row>
      <xdr:rowOff>163576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07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109982</xdr:rowOff>
    </xdr:from>
    <xdr:to>
      <xdr:col>81</xdr:col>
      <xdr:colOff>44450</xdr:colOff>
      <xdr:row>41</xdr:row>
      <xdr:rowOff>124460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13943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124460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12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117873</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0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27940</xdr:rowOff>
    </xdr:from>
    <xdr:to>
      <xdr:col>72</xdr:col>
      <xdr:colOff>203200</xdr:colOff>
      <xdr:row>41</xdr:row>
      <xdr:rowOff>100330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0573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6096</xdr:rowOff>
    </xdr:from>
    <xdr:to>
      <xdr:col>73</xdr:col>
      <xdr:colOff>44450</xdr:colOff>
      <xdr:row>41</xdr:row>
      <xdr:rowOff>107696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117873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141478</xdr:rowOff>
    </xdr:from>
    <xdr:to>
      <xdr:col>68</xdr:col>
      <xdr:colOff>152400</xdr:colOff>
      <xdr:row>41</xdr:row>
      <xdr:rowOff>27940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69994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20574</xdr:rowOff>
    </xdr:from>
    <xdr:to>
      <xdr:col>68</xdr:col>
      <xdr:colOff>203200</xdr:colOff>
      <xdr:row>41</xdr:row>
      <xdr:rowOff>122174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106951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59182</xdr:rowOff>
    </xdr:from>
    <xdr:to>
      <xdr:col>81</xdr:col>
      <xdr:colOff>95250</xdr:colOff>
      <xdr:row>41</xdr:row>
      <xdr:rowOff>160782</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31259</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06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73660</xdr:rowOff>
    </xdr:from>
    <xdr:to>
      <xdr:col>77</xdr:col>
      <xdr:colOff>95250</xdr:colOff>
      <xdr:row>42</xdr:row>
      <xdr:rowOff>3810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160037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148590</xdr:rowOff>
    </xdr:from>
    <xdr:to>
      <xdr:col>68</xdr:col>
      <xdr:colOff>203200</xdr:colOff>
      <xdr:row>41</xdr:row>
      <xdr:rowOff>78740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88917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90678</xdr:rowOff>
    </xdr:from>
    <xdr:to>
      <xdr:col>64</xdr:col>
      <xdr:colOff>152400</xdr:colOff>
      <xdr:row>41</xdr:row>
      <xdr:rowOff>20828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94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31005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1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a:t>
          </a:r>
          <a:r>
            <a:rPr kumimoji="1" lang="en-US" altLang="ja-JP" sz="1100">
              <a:latin typeface="ＭＳ Ｐゴシック" panose="020B0600070205080204" pitchFamily="50" charset="-128"/>
              <a:ea typeface="ＭＳ Ｐゴシック" panose="020B0600070205080204" pitchFamily="50" charset="-128"/>
            </a:rPr>
            <a:t>31.0%</a:t>
          </a:r>
          <a:r>
            <a:rPr kumimoji="1" lang="ja-JP" altLang="en-US" sz="1100">
              <a:latin typeface="ＭＳ Ｐゴシック" panose="020B0600070205080204" pitchFamily="50" charset="-128"/>
              <a:ea typeface="ＭＳ Ｐゴシック" panose="020B0600070205080204" pitchFamily="50" charset="-128"/>
            </a:rPr>
            <a:t>で、全国平均、類似団体平均を上回っているものの、前年度比</a:t>
          </a:r>
          <a:r>
            <a:rPr kumimoji="1" lang="en-US" altLang="ja-JP" sz="1100">
              <a:latin typeface="ＭＳ Ｐゴシック" panose="020B0600070205080204" pitchFamily="50" charset="-128"/>
              <a:ea typeface="ＭＳ Ｐゴシック" panose="020B0600070205080204" pitchFamily="50" charset="-128"/>
            </a:rPr>
            <a:t>19.7</a:t>
          </a:r>
          <a:r>
            <a:rPr kumimoji="1" lang="ja-JP" altLang="en-US" sz="1100">
              <a:latin typeface="ＭＳ Ｐゴシック" panose="020B0600070205080204" pitchFamily="50" charset="-128"/>
              <a:ea typeface="ＭＳ Ｐゴシック" panose="020B0600070205080204" pitchFamily="50" charset="-128"/>
            </a:rPr>
            <a:t>ポイント減少した。</a:t>
          </a:r>
        </a:p>
        <a:p>
          <a:r>
            <a:rPr kumimoji="1" lang="ja-JP" altLang="en-US" sz="1100">
              <a:latin typeface="ＭＳ Ｐゴシック" panose="020B0600070205080204" pitchFamily="50" charset="-128"/>
              <a:ea typeface="ＭＳ Ｐゴシック" panose="020B0600070205080204" pitchFamily="50" charset="-128"/>
            </a:rPr>
            <a:t>　これは、令和元年度</a:t>
          </a:r>
          <a:r>
            <a:rPr kumimoji="1" lang="ja-JP" altLang="en-US" sz="1100">
              <a:solidFill>
                <a:srgbClr val="FF0000"/>
              </a:solidFill>
              <a:latin typeface="ＭＳ Ｐゴシック" panose="020B0600070205080204" pitchFamily="50" charset="-128"/>
              <a:ea typeface="ＭＳ Ｐゴシック" panose="020B0600070205080204" pitchFamily="50" charset="-128"/>
            </a:rPr>
            <a:t>の</a:t>
          </a:r>
          <a:r>
            <a:rPr kumimoji="1" lang="ja-JP" altLang="en-US" sz="1100">
              <a:latin typeface="ＭＳ Ｐゴシック" panose="020B0600070205080204" pitchFamily="50" charset="-128"/>
              <a:ea typeface="ＭＳ Ｐゴシック" panose="020B0600070205080204" pitchFamily="50" charset="-128"/>
            </a:rPr>
            <a:t>繰上償還の実施に伴い</a:t>
          </a:r>
          <a:r>
            <a:rPr kumimoji="1" lang="ja-JP" altLang="en-US" sz="1100">
              <a:solidFill>
                <a:srgbClr val="FF0000"/>
              </a:solidFill>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地方債現在高が減少したことが主な要因である。</a:t>
          </a:r>
        </a:p>
        <a:p>
          <a:r>
            <a:rPr kumimoji="1" lang="ja-JP" altLang="en-US" sz="1100">
              <a:latin typeface="ＭＳ Ｐゴシック" panose="020B0600070205080204" pitchFamily="50" charset="-128"/>
              <a:ea typeface="ＭＳ Ｐゴシック" panose="020B0600070205080204" pitchFamily="50" charset="-128"/>
            </a:rPr>
            <a:t>　今後は令和３年度から着工が予定されているかんがい排水対策等の大規模な国営事業負担金の財源として地方債の発行が増加する見込みであり、比率の上昇が懸念されるが、引き続き繰上償還や計画的な基金の積み増しなどを行い比率の抑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21096</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22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164623</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76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21096</xdr:rowOff>
    </xdr:from>
    <xdr:to>
      <xdr:col>81</xdr:col>
      <xdr:colOff>133350</xdr:colOff>
      <xdr:row>22</xdr:row>
      <xdr:rowOff>21096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79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43039</xdr:rowOff>
    </xdr:from>
    <xdr:to>
      <xdr:col>81</xdr:col>
      <xdr:colOff>44450</xdr:colOff>
      <xdr:row>17</xdr:row>
      <xdr:rowOff>135678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786239"/>
          <a:ext cx="838200" cy="26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135678</xdr:rowOff>
    </xdr:from>
    <xdr:to>
      <xdr:col>77</xdr:col>
      <xdr:colOff>44450</xdr:colOff>
      <xdr:row>18</xdr:row>
      <xdr:rowOff>99625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3050328"/>
          <a:ext cx="889000" cy="13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63288</xdr:rowOff>
    </xdr:from>
    <xdr:to>
      <xdr:col>72</xdr:col>
      <xdr:colOff>203200</xdr:colOff>
      <xdr:row>18</xdr:row>
      <xdr:rowOff>99625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977938"/>
          <a:ext cx="889000" cy="20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63288</xdr:rowOff>
    </xdr:from>
    <xdr:to>
      <xdr:col>68</xdr:col>
      <xdr:colOff>152400</xdr:colOff>
      <xdr:row>18</xdr:row>
      <xdr:rowOff>145203</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2977938"/>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163689</xdr:rowOff>
    </xdr:from>
    <xdr:to>
      <xdr:col>81</xdr:col>
      <xdr:colOff>95250</xdr:colOff>
      <xdr:row>16</xdr:row>
      <xdr:rowOff>93839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73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135766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70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84878</xdr:rowOff>
    </xdr:from>
    <xdr:to>
      <xdr:col>77</xdr:col>
      <xdr:colOff>95250</xdr:colOff>
      <xdr:row>18</xdr:row>
      <xdr:rowOff>15028</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171255</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85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48825</xdr:rowOff>
    </xdr:from>
    <xdr:to>
      <xdr:col>73</xdr:col>
      <xdr:colOff>44450</xdr:colOff>
      <xdr:row>18</xdr:row>
      <xdr:rowOff>150425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31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135202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22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12488</xdr:rowOff>
    </xdr:from>
    <xdr:to>
      <xdr:col>68</xdr:col>
      <xdr:colOff>203200</xdr:colOff>
      <xdr:row>17</xdr:row>
      <xdr:rowOff>114088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9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98865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013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94403</xdr:rowOff>
    </xdr:from>
    <xdr:to>
      <xdr:col>64</xdr:col>
      <xdr:colOff>152400</xdr:colOff>
      <xdr:row>19</xdr:row>
      <xdr:rowOff>24554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1805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9330</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26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
3,152
170.11
3,241,580
3,128,753
107,316
2,127,117
3,660,400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前年度と比べて、退職手当組合負担金負担率改定等により</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ポイントの減となったものの、構成比は全国平均、県平均、類似団体平均のいずれも上回っている。</a:t>
          </a:r>
        </a:p>
        <a:p>
          <a:r>
            <a:rPr kumimoji="1" lang="ja-JP" altLang="en-US" sz="1100">
              <a:latin typeface="ＭＳ Ｐゴシック" panose="020B0600070205080204" pitchFamily="50" charset="-128"/>
              <a:ea typeface="ＭＳ Ｐゴシック" panose="020B0600070205080204" pitchFamily="50" charset="-128"/>
            </a:rPr>
            <a:t>　今後も、定員管理に努めながら、住民サービスを低下させることなく、効率的な行政運営を行っていく。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120142</xdr:rowOff>
    </xdr:from>
    <xdr:to>
      <xdr:col>24</xdr:col>
      <xdr:colOff>25400</xdr:colOff>
      <xdr:row>40</xdr:row>
      <xdr:rowOff>154432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77992"/>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126509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154432</xdr:rowOff>
    </xdr:from>
    <xdr:to>
      <xdr:col>24</xdr:col>
      <xdr:colOff>114300</xdr:colOff>
      <xdr:row>40</xdr:row>
      <xdr:rowOff>154432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35069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120142</xdr:rowOff>
    </xdr:from>
    <xdr:to>
      <xdr:col>24</xdr:col>
      <xdr:colOff>114300</xdr:colOff>
      <xdr:row>33</xdr:row>
      <xdr:rowOff>120142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124714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59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124714</xdr:rowOff>
    </xdr:from>
    <xdr:to>
      <xdr:col>19</xdr:col>
      <xdr:colOff>187325</xdr:colOff>
      <xdr:row>37</xdr:row>
      <xdr:rowOff>143002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94251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19558</xdr:rowOff>
    </xdr:from>
    <xdr:to>
      <xdr:col>15</xdr:col>
      <xdr:colOff>98425</xdr:colOff>
      <xdr:row>37</xdr:row>
      <xdr:rowOff>143002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63208"/>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10414</xdr:rowOff>
    </xdr:from>
    <xdr:to>
      <xdr:col>11</xdr:col>
      <xdr:colOff>9525</xdr:colOff>
      <xdr:row>37</xdr:row>
      <xdr:rowOff>19558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36847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73914</xdr:rowOff>
    </xdr:from>
    <xdr:to>
      <xdr:col>20</xdr:col>
      <xdr:colOff>38100</xdr:colOff>
      <xdr:row>38</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160291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92202</xdr:rowOff>
    </xdr:from>
    <xdr:to>
      <xdr:col>15</xdr:col>
      <xdr:colOff>149225</xdr:colOff>
      <xdr:row>38</xdr:row>
      <xdr:rowOff>22352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140208</xdr:rowOff>
    </xdr:from>
    <xdr:to>
      <xdr:col>11</xdr:col>
      <xdr:colOff>60325</xdr:colOff>
      <xdr:row>37</xdr:row>
      <xdr:rowOff>70358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55135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45991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前年度から</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ポイント増加し、類似団体平均を</a:t>
          </a:r>
          <a:r>
            <a:rPr kumimoji="1" lang="ja-JP" altLang="en-US" sz="1100">
              <a:solidFill>
                <a:srgbClr val="FF0000"/>
              </a:solidFill>
              <a:latin typeface="ＭＳ Ｐゴシック" panose="020B0600070205080204" pitchFamily="50" charset="-128"/>
              <a:ea typeface="ＭＳ Ｐゴシック" panose="020B0600070205080204" pitchFamily="50" charset="-128"/>
            </a:rPr>
            <a:t>大幅に上回った</a:t>
          </a:r>
          <a:r>
            <a:rPr kumimoji="1" lang="ja-JP" altLang="en-US" sz="1100">
              <a:latin typeface="ＭＳ Ｐゴシック" panose="020B0600070205080204" pitchFamily="50" charset="-128"/>
              <a:ea typeface="ＭＳ Ｐゴシック" panose="020B0600070205080204" pitchFamily="50" charset="-128"/>
            </a:rPr>
            <a:t>。</a:t>
          </a:r>
        </a:p>
        <a:p>
          <a:r>
            <a:rPr kumimoji="1" lang="ja-JP" altLang="en-US" sz="1100">
              <a:latin typeface="ＭＳ Ｐゴシック" panose="020B0600070205080204" pitchFamily="50" charset="-128"/>
              <a:ea typeface="ＭＳ Ｐゴシック" panose="020B0600070205080204" pitchFamily="50" charset="-128"/>
            </a:rPr>
            <a:t>　類似団体と比較し高い水準にあるのは、温泉保養センターやケアハウス、村民センター等、村営施設の多くを指定管理しており、委託料が多額となっていることが要因であるが、その一方で施設管理に係る職員の賃金の割合は低く抑えられている側面が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rgbClr val="FF0000"/>
              </a:solidFill>
              <a:latin typeface="ＭＳ Ｐゴシック" panose="020B0600070205080204" pitchFamily="50" charset="-128"/>
              <a:ea typeface="ＭＳ Ｐゴシック" panose="020B0600070205080204" pitchFamily="50" charset="-128"/>
            </a:rPr>
            <a:t>また、</a:t>
          </a:r>
          <a:r>
            <a:rPr kumimoji="1" lang="ja-JP" altLang="en-US" sz="1100">
              <a:latin typeface="ＭＳ Ｐゴシック" panose="020B0600070205080204" pitchFamily="50" charset="-128"/>
              <a:ea typeface="ＭＳ Ｐゴシック" panose="020B0600070205080204" pitchFamily="50" charset="-128"/>
            </a:rPr>
            <a:t>前年度から増加したのは、令和元年度はふるさと応援寄附金が増加したことにより、これに伴う返礼品に要する経費が増加したことが主な要因である。</a:t>
          </a:r>
        </a:p>
        <a:p>
          <a:r>
            <a:rPr kumimoji="1" lang="ja-JP" altLang="en-US" sz="1100">
              <a:latin typeface="ＭＳ Ｐゴシック" panose="020B0600070205080204" pitchFamily="50" charset="-128"/>
              <a:ea typeface="ＭＳ Ｐゴシック" panose="020B0600070205080204" pitchFamily="50" charset="-128"/>
            </a:rPr>
            <a:t>　今後は、事務内容の見直しを行うとともに、引き続き指定管理制度を有効活用しながら経費節減に努める。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161290</xdr:rowOff>
    </xdr:from>
    <xdr:to>
      <xdr:col>82</xdr:col>
      <xdr:colOff>107950</xdr:colOff>
      <xdr:row>22</xdr:row>
      <xdr:rowOff>66040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901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38117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66040</xdr:rowOff>
    </xdr:from>
    <xdr:to>
      <xdr:col>82</xdr:col>
      <xdr:colOff>196850</xdr:colOff>
      <xdr:row>22</xdr:row>
      <xdr:rowOff>66040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76217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161290</xdr:rowOff>
    </xdr:from>
    <xdr:to>
      <xdr:col>82</xdr:col>
      <xdr:colOff>196850</xdr:colOff>
      <xdr:row>13</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146050</xdr:rowOff>
    </xdr:from>
    <xdr:to>
      <xdr:col>82</xdr:col>
      <xdr:colOff>107950</xdr:colOff>
      <xdr:row>20</xdr:row>
      <xdr:rowOff>149860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403600"/>
          <a:ext cx="8382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96537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839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80010</xdr:rowOff>
    </xdr:from>
    <xdr:to>
      <xdr:col>82</xdr:col>
      <xdr:colOff>158750</xdr:colOff>
      <xdr:row>18</xdr:row>
      <xdr:rowOff>10160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9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146050</xdr:rowOff>
    </xdr:from>
    <xdr:to>
      <xdr:col>78</xdr:col>
      <xdr:colOff>69850</xdr:colOff>
      <xdr:row>20</xdr:row>
      <xdr:rowOff>20320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403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5097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74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96520</xdr:rowOff>
    </xdr:from>
    <xdr:to>
      <xdr:col>73</xdr:col>
      <xdr:colOff>180975</xdr:colOff>
      <xdr:row>20</xdr:row>
      <xdr:rowOff>20320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826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18</xdr:row>
      <xdr:rowOff>96520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7020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137160</xdr:rowOff>
    </xdr:from>
    <xdr:to>
      <xdr:col>69</xdr:col>
      <xdr:colOff>142875</xdr:colOff>
      <xdr:row>17</xdr:row>
      <xdr:rowOff>67310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77487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99060</xdr:rowOff>
    </xdr:from>
    <xdr:to>
      <xdr:col>82</xdr:col>
      <xdr:colOff>158750</xdr:colOff>
      <xdr:row>21</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71137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50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95250</xdr:rowOff>
    </xdr:from>
    <xdr:to>
      <xdr:col>78</xdr:col>
      <xdr:colOff>120650</xdr:colOff>
      <xdr:row>20</xdr:row>
      <xdr:rowOff>25400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10177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43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140970</xdr:rowOff>
    </xdr:from>
    <xdr:to>
      <xdr:col>74</xdr:col>
      <xdr:colOff>31750</xdr:colOff>
      <xdr:row>20</xdr:row>
      <xdr:rowOff>71120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39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55897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48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45720</xdr:rowOff>
    </xdr:from>
    <xdr:to>
      <xdr:col>69</xdr:col>
      <xdr:colOff>142875</xdr:colOff>
      <xdr:row>18</xdr:row>
      <xdr:rowOff>147320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132097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1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医療給付費の減等の影響で昨年度と比較して</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ポイントの減となっている。</a:t>
          </a:r>
        </a:p>
        <a:p>
          <a:r>
            <a:rPr kumimoji="1" lang="ja-JP" altLang="en-US" sz="1100">
              <a:latin typeface="ＭＳ Ｐゴシック" panose="020B0600070205080204" pitchFamily="50" charset="-128"/>
              <a:ea typeface="ＭＳ Ｐゴシック" panose="020B0600070205080204" pitchFamily="50" charset="-128"/>
            </a:rPr>
            <a:t>　構成比は全国平均、県平均、類似団体平均のいずれも下回っている。</a:t>
          </a:r>
        </a:p>
        <a:p>
          <a:r>
            <a:rPr kumimoji="1" lang="ja-JP" altLang="en-US" sz="1100">
              <a:latin typeface="ＭＳ Ｐゴシック" panose="020B0600070205080204" pitchFamily="50" charset="-128"/>
              <a:ea typeface="ＭＳ Ｐゴシック" panose="020B0600070205080204" pitchFamily="50" charset="-128"/>
            </a:rPr>
            <a:t>　生活保護費がないことや、医療扶助費が低く抑えられていることが要因として考えられる。</a:t>
          </a:r>
        </a:p>
        <a:p>
          <a:r>
            <a:rPr kumimoji="1" lang="ja-JP" altLang="en-US" sz="1100">
              <a:latin typeface="ＭＳ Ｐゴシック" panose="020B0600070205080204" pitchFamily="50" charset="-128"/>
              <a:ea typeface="ＭＳ Ｐゴシック" panose="020B0600070205080204" pitchFamily="50" charset="-128"/>
            </a:rPr>
            <a:t>　今後は高齢化に伴い扶助費の増加が見込まれるため、保健事業や予防事業を実施し、扶助費の抑制に努める。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120650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1186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120650</xdr:rowOff>
    </xdr:from>
    <xdr:to>
      <xdr:col>24</xdr:col>
      <xdr:colOff>114300</xdr:colOff>
      <xdr:row>61</xdr:row>
      <xdr:rowOff>120650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114300</xdr:rowOff>
    </xdr:from>
    <xdr:to>
      <xdr:col>24</xdr:col>
      <xdr:colOff>25400</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987800" y="9372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38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38100</xdr:rowOff>
    </xdr:from>
    <xdr:to>
      <xdr:col>19</xdr:col>
      <xdr:colOff>187325</xdr:colOff>
      <xdr:row>54</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098800" y="9296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25400</xdr:rowOff>
    </xdr:from>
    <xdr:to>
      <xdr:col>15</xdr:col>
      <xdr:colOff>98425</xdr:colOff>
      <xdr:row>54</xdr:row>
      <xdr:rowOff>38100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2209800" y="9283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139700</xdr:rowOff>
    </xdr:from>
    <xdr:to>
      <xdr:col>15</xdr:col>
      <xdr:colOff>149225</xdr:colOff>
      <xdr:row>55</xdr:row>
      <xdr:rowOff>69850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25400</xdr:rowOff>
    </xdr:from>
    <xdr:to>
      <xdr:col>11</xdr:col>
      <xdr:colOff>9525</xdr:colOff>
      <xdr:row>54</xdr:row>
      <xdr:rowOff>76200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41927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29227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158750</xdr:rowOff>
    </xdr:from>
    <xdr:to>
      <xdr:col>15</xdr:col>
      <xdr:colOff>149225</xdr:colOff>
      <xdr:row>54</xdr:row>
      <xdr:rowOff>88900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99077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146050</xdr:rowOff>
    </xdr:from>
    <xdr:to>
      <xdr:col>11</xdr:col>
      <xdr:colOff>60325</xdr:colOff>
      <xdr:row>54</xdr:row>
      <xdr:rowOff>76200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86377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25400</xdr:rowOff>
    </xdr:from>
    <xdr:to>
      <xdr:col>6</xdr:col>
      <xdr:colOff>171450</xdr:colOff>
      <xdr:row>54</xdr:row>
      <xdr:rowOff>127000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137177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構成比は全国平均、県平均、類似団体平均のいずれも下回っている。</a:t>
          </a:r>
        </a:p>
        <a:p>
          <a:r>
            <a:rPr kumimoji="1" lang="ja-JP" altLang="en-US" sz="1100">
              <a:latin typeface="ＭＳ Ｐゴシック" panose="020B0600070205080204" pitchFamily="50" charset="-128"/>
              <a:ea typeface="ＭＳ Ｐゴシック" panose="020B0600070205080204" pitchFamily="50" charset="-128"/>
            </a:rPr>
            <a:t>　その他は主に水道事業等の特別会計への繰出金であるが、いずれの会計とも比較的良好な経営状況であるために、繰出金の割合は低く抑えられている。</a:t>
          </a:r>
        </a:p>
        <a:p>
          <a:r>
            <a:rPr kumimoji="1" lang="ja-JP" altLang="en-US" sz="1100">
              <a:latin typeface="ＭＳ Ｐゴシック" panose="020B0600070205080204" pitchFamily="50" charset="-128"/>
              <a:ea typeface="ＭＳ Ｐゴシック" panose="020B0600070205080204" pitchFamily="50" charset="-128"/>
            </a:rPr>
            <a:t>　今後も一般会計同様特別会計についても健全な運営を行い、繰出金が多額にならないように努める。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35560</xdr:rowOff>
    </xdr:from>
    <xdr:to>
      <xdr:col>82</xdr:col>
      <xdr:colOff>107950</xdr:colOff>
      <xdr:row>60</xdr:row>
      <xdr:rowOff>96520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2241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68597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5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96520</xdr:rowOff>
    </xdr:from>
    <xdr:to>
      <xdr:col>82</xdr:col>
      <xdr:colOff>196850</xdr:colOff>
      <xdr:row>60</xdr:row>
      <xdr:rowOff>96520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3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121937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6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35560</xdr:rowOff>
    </xdr:from>
    <xdr:to>
      <xdr:col>82</xdr:col>
      <xdr:colOff>196850</xdr:colOff>
      <xdr:row>53</xdr:row>
      <xdr:rowOff>35560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22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123190</xdr:rowOff>
    </xdr:from>
    <xdr:to>
      <xdr:col>82</xdr:col>
      <xdr:colOff>107950</xdr:colOff>
      <xdr:row>54</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3814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170197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26670</xdr:rowOff>
    </xdr:from>
    <xdr:to>
      <xdr:col>82</xdr:col>
      <xdr:colOff>158750</xdr:colOff>
      <xdr:row>55</xdr:row>
      <xdr:rowOff>128270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127000</xdr:rowOff>
    </xdr:from>
    <xdr:to>
      <xdr:col>78</xdr:col>
      <xdr:colOff>69850</xdr:colOff>
      <xdr:row>54</xdr:row>
      <xdr:rowOff>149860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385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128287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149860</xdr:rowOff>
    </xdr:from>
    <xdr:to>
      <xdr:col>73</xdr:col>
      <xdr:colOff>180975</xdr:colOff>
      <xdr:row>55</xdr:row>
      <xdr:rowOff>20320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081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34290</xdr:rowOff>
    </xdr:from>
    <xdr:to>
      <xdr:col>74</xdr:col>
      <xdr:colOff>31750</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20320</xdr:rowOff>
    </xdr:from>
    <xdr:to>
      <xdr:col>69</xdr:col>
      <xdr:colOff>92075</xdr:colOff>
      <xdr:row>55</xdr:row>
      <xdr:rowOff>20320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50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19050</xdr:rowOff>
    </xdr:from>
    <xdr:to>
      <xdr:col>69</xdr:col>
      <xdr:colOff>142875</xdr:colOff>
      <xdr:row>55</xdr:row>
      <xdr:rowOff>120650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105427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7620</xdr:rowOff>
    </xdr:from>
    <xdr:to>
      <xdr:col>65</xdr:col>
      <xdr:colOff>53975</xdr:colOff>
      <xdr:row>55</xdr:row>
      <xdr:rowOff>109220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43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93997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5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72390</xdr:rowOff>
    </xdr:from>
    <xdr:to>
      <xdr:col>82</xdr:col>
      <xdr:colOff>158750</xdr:colOff>
      <xdr:row>55</xdr:row>
      <xdr:rowOff>2540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3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88917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76200</xdr:rowOff>
    </xdr:from>
    <xdr:to>
      <xdr:col>78</xdr:col>
      <xdr:colOff>120650</xdr:colOff>
      <xdr:row>55</xdr:row>
      <xdr:rowOff>6350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16527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99060</xdr:rowOff>
    </xdr:from>
    <xdr:to>
      <xdr:col>74</xdr:col>
      <xdr:colOff>31750</xdr:colOff>
      <xdr:row>55</xdr:row>
      <xdr:rowOff>29210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39387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140970</xdr:rowOff>
    </xdr:from>
    <xdr:to>
      <xdr:col>69</xdr:col>
      <xdr:colOff>142875</xdr:colOff>
      <xdr:row>55</xdr:row>
      <xdr:rowOff>71120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81297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140970</xdr:rowOff>
    </xdr:from>
    <xdr:to>
      <xdr:col>65</xdr:col>
      <xdr:colOff>53975</xdr:colOff>
      <xdr:row>55</xdr:row>
      <xdr:rowOff>71120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81297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有機農業等の環境保全型農業直接支援対策事業の実績増により</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ポイントの増となっており、全国平均、県平均、類似団体平均のいずれも上回っている。基幹産業である農業分野への補助金が多額であることが要因となっている。</a:t>
          </a:r>
        </a:p>
        <a:p>
          <a:r>
            <a:rPr kumimoji="1" lang="ja-JP" altLang="en-US" sz="1100">
              <a:latin typeface="ＭＳ Ｐゴシック" panose="020B0600070205080204" pitchFamily="50" charset="-128"/>
              <a:ea typeface="ＭＳ Ｐゴシック" panose="020B0600070205080204" pitchFamily="50" charset="-128"/>
            </a:rPr>
            <a:t>　今後は事業内容等を精査するなど補助金の見直しを行い、効率的な財政運営を行っていく。</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147574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42000"/>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119651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147574</xdr:rowOff>
    </xdr:from>
    <xdr:to>
      <xdr:col>82</xdr:col>
      <xdr:colOff>196850</xdr:colOff>
      <xdr:row>41</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117856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5963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106443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89916</xdr:rowOff>
    </xdr:from>
    <xdr:to>
      <xdr:col>82</xdr:col>
      <xdr:colOff>158750</xdr:colOff>
      <xdr:row>37</xdr:row>
      <xdr:rowOff>20066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81280</xdr:rowOff>
    </xdr:from>
    <xdr:to>
      <xdr:col>78</xdr:col>
      <xdr:colOff>69850</xdr:colOff>
      <xdr:row>38</xdr:row>
      <xdr:rowOff>136144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4782800" y="6596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136144</xdr:rowOff>
    </xdr:from>
    <xdr:to>
      <xdr:col>73</xdr:col>
      <xdr:colOff>180975</xdr:colOff>
      <xdr:row>38</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6512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104140</xdr:rowOff>
    </xdr:from>
    <xdr:to>
      <xdr:col>69</xdr:col>
      <xdr:colOff>92075</xdr:colOff>
      <xdr:row>38</xdr:row>
      <xdr:rowOff>145288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66192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142257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67056</xdr:rowOff>
    </xdr:from>
    <xdr:to>
      <xdr:col>82</xdr:col>
      <xdr:colOff>158750</xdr:colOff>
      <xdr:row>38</xdr:row>
      <xdr:rowOff>168656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39133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30480</xdr:rowOff>
    </xdr:from>
    <xdr:to>
      <xdr:col>78</xdr:col>
      <xdr:colOff>120650</xdr:colOff>
      <xdr:row>38</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116857</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85344</xdr:rowOff>
    </xdr:from>
    <xdr:to>
      <xdr:col>74</xdr:col>
      <xdr:colOff>31750</xdr:colOff>
      <xdr:row>39</xdr:row>
      <xdr:rowOff>15494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94488</xdr:rowOff>
    </xdr:from>
    <xdr:to>
      <xdr:col>69</xdr:col>
      <xdr:colOff>142875</xdr:colOff>
      <xdr:row>39</xdr:row>
      <xdr:rowOff>24638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9415</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53340</xdr:rowOff>
    </xdr:from>
    <xdr:to>
      <xdr:col>65</xdr:col>
      <xdr:colOff>53975</xdr:colOff>
      <xdr:row>38</xdr:row>
      <xdr:rowOff>154940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139717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計画的な繰上償還を実施しているため公債費は低く抑えられており、全国平均、県平均、類似団体平均のいずれも下回っているものの、大潟小中学校建設事業、認定こども園等建設事業等の大規模建設事業を実施したことから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年度以降は構成比が増加傾向となっている。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今後は新規建設事業に係る地方債の発行を抑制し、公債費増加の抑制を図っていく。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41927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57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69850</xdr:rowOff>
    </xdr:from>
    <xdr:to>
      <xdr:col>24</xdr:col>
      <xdr:colOff>114300</xdr:colOff>
      <xdr:row>80</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8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58420</xdr:rowOff>
    </xdr:from>
    <xdr:to>
      <xdr:col>24</xdr:col>
      <xdr:colOff>25400</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08862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90188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20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58420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0848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25416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16511</xdr:rowOff>
    </xdr:from>
    <xdr:to>
      <xdr:col>15</xdr:col>
      <xdr:colOff>98425</xdr:colOff>
      <xdr:row>76</xdr:row>
      <xdr:rowOff>54611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0467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114300</xdr:rowOff>
    </xdr:from>
    <xdr:to>
      <xdr:col>15</xdr:col>
      <xdr:colOff>149225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161289</xdr:rowOff>
    </xdr:from>
    <xdr:to>
      <xdr:col>11</xdr:col>
      <xdr:colOff>9525</xdr:colOff>
      <xdr:row>76</xdr:row>
      <xdr:rowOff>16511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02003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106680</xdr:rowOff>
    </xdr:from>
    <xdr:to>
      <xdr:col>11</xdr:col>
      <xdr:colOff>60325</xdr:colOff>
      <xdr:row>77</xdr:row>
      <xdr:rowOff>36830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21607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58437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xdr:rowOff>
    </xdr:from>
    <xdr:to>
      <xdr:col>20</xdr:col>
      <xdr:colOff>38100</xdr:colOff>
      <xdr:row>76</xdr:row>
      <xdr:rowOff>109220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119397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80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137160</xdr:rowOff>
    </xdr:from>
    <xdr:to>
      <xdr:col>11</xdr:col>
      <xdr:colOff>60325</xdr:colOff>
      <xdr:row>76</xdr:row>
      <xdr:rowOff>67311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77487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110490</xdr:rowOff>
    </xdr:from>
    <xdr:to>
      <xdr:col>6</xdr:col>
      <xdr:colOff>171450</xdr:colOff>
      <xdr:row>76</xdr:row>
      <xdr:rowOff>40639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50817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P ゴシック"/>
              <a:ea typeface="ＭＳ ゴシック" panose="020B0609070205080204" pitchFamily="49" charset="-128"/>
              <a:cs typeface="+mn-cs"/>
            </a:rPr>
            <a:t>　</a:t>
          </a:r>
          <a:r>
            <a:rPr kumimoji="1" lang="ja-JP" altLang="en-US" sz="1100">
              <a:solidFill>
                <a:schemeClr val="dk1"/>
              </a:solidFill>
              <a:effectLst/>
              <a:latin typeface="ＭＳP ゴシック"/>
              <a:ea typeface="ＭＳ ゴシック" panose="020B0609070205080204" pitchFamily="49" charset="-128"/>
              <a:cs typeface="+mn-cs"/>
            </a:rPr>
            <a:t>公債費以外の割合は前年度と比較して増加している。</a:t>
          </a:r>
        </a:p>
        <a:p>
          <a:r>
            <a:rPr kumimoji="1" lang="ja-JP" altLang="en-US" sz="1100">
              <a:solidFill>
                <a:schemeClr val="dk1"/>
              </a:solidFill>
              <a:effectLst/>
              <a:latin typeface="ＭＳP ゴシック"/>
              <a:ea typeface="ＭＳ ゴシック" panose="020B0609070205080204" pitchFamily="49" charset="-128"/>
              <a:cs typeface="+mn-cs"/>
            </a:rPr>
            <a:t>　ふるさと応援寄附金が増加したことにより、これに伴う返礼品の物件費が増加したことが主な増の要因である。</a:t>
          </a:r>
        </a:p>
        <a:p>
          <a:r>
            <a:rPr kumimoji="1" lang="ja-JP" altLang="en-US" sz="1100">
              <a:solidFill>
                <a:schemeClr val="dk1"/>
              </a:solidFill>
              <a:effectLst/>
              <a:latin typeface="ＭＳP ゴシック"/>
              <a:ea typeface="ＭＳ ゴシック" panose="020B0609070205080204" pitchFamily="49" charset="-128"/>
              <a:cs typeface="+mn-cs"/>
            </a:rPr>
            <a:t>　水道事業特別会計などの各特別会計はおおむね良好な運営であることから繰出金は低く抑えられている。</a:t>
          </a:r>
        </a:p>
        <a:p>
          <a:r>
            <a:rPr kumimoji="1" lang="ja-JP" altLang="en-US" sz="1100">
              <a:solidFill>
                <a:schemeClr val="dk1"/>
              </a:solidFill>
              <a:effectLst/>
              <a:latin typeface="ＭＳP ゴシック"/>
              <a:ea typeface="ＭＳ ゴシック" panose="020B0609070205080204" pitchFamily="49" charset="-128"/>
              <a:cs typeface="+mn-cs"/>
            </a:rPr>
            <a:t>　今後とも財政の効率化を図り、より一層の経費節減に努める。</a:t>
          </a:r>
        </a:p>
        <a:p>
          <a:endParaRPr lang="ja-JP" altLang="ja-JP" sz="1400">
            <a:effectLst/>
            <a:latin typeface="ＭＳP ゴシック"/>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8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41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843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272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78422</xdr:rowOff>
    </xdr:from>
    <xdr:to>
      <xdr:col>82</xdr:col>
      <xdr:colOff>107950</xdr:colOff>
      <xdr:row>81</xdr:row>
      <xdr:rowOff>132714</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594272"/>
          <a:ext cx="0" cy="1425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104791</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9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132714</xdr:rowOff>
    </xdr:from>
    <xdr:to>
      <xdr:col>82</xdr:col>
      <xdr:colOff>196850</xdr:colOff>
      <xdr:row>81</xdr:row>
      <xdr:rowOff>132714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4020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164799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3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78422</xdr:rowOff>
    </xdr:from>
    <xdr:to>
      <xdr:col>82</xdr:col>
      <xdr:colOff>196850</xdr:colOff>
      <xdr:row>73</xdr:row>
      <xdr:rowOff>78422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59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72707</xdr:rowOff>
    </xdr:from>
    <xdr:to>
      <xdr:col>82</xdr:col>
      <xdr:colOff>107950</xdr:colOff>
      <xdr:row>78</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45807"/>
          <a:ext cx="838200" cy="7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132732</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91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116205</xdr:rowOff>
    </xdr:from>
    <xdr:to>
      <xdr:col>82</xdr:col>
      <xdr:colOff>158750</xdr:colOff>
      <xdr:row>77</xdr:row>
      <xdr:rowOff>46355</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72707</xdr:rowOff>
    </xdr:from>
    <xdr:to>
      <xdr:col>78</xdr:col>
      <xdr:colOff>69850</xdr:colOff>
      <xdr:row>78</xdr:row>
      <xdr:rowOff>132714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45807"/>
          <a:ext cx="889000" cy="6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104775</xdr:rowOff>
    </xdr:from>
    <xdr:to>
      <xdr:col>78</xdr:col>
      <xdr:colOff>120650</xdr:colOff>
      <xdr:row>77</xdr:row>
      <xdr:rowOff>34925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45102</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03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132714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62939"/>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56198</xdr:rowOff>
    </xdr:from>
    <xdr:to>
      <xdr:col>74</xdr:col>
      <xdr:colOff>31750</xdr:colOff>
      <xdr:row>76</xdr:row>
      <xdr:rowOff>157798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0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167974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85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161289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257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1905</xdr:rowOff>
    </xdr:from>
    <xdr:to>
      <xdr:col>69</xdr:col>
      <xdr:colOff>142875</xdr:colOff>
      <xdr:row>76</xdr:row>
      <xdr:rowOff>103505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03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113682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130493</xdr:rowOff>
    </xdr:from>
    <xdr:to>
      <xdr:col>65</xdr:col>
      <xdr:colOff>53975</xdr:colOff>
      <xdr:row>76</xdr:row>
      <xdr:rowOff>60643</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29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70820</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7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99061</xdr:rowOff>
    </xdr:from>
    <xdr:to>
      <xdr:col>82</xdr:col>
      <xdr:colOff>158750</xdr:colOff>
      <xdr:row>79</xdr:row>
      <xdr:rowOff>29211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71138</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21907</xdr:rowOff>
    </xdr:from>
    <xdr:to>
      <xdr:col>78</xdr:col>
      <xdr:colOff>120650</xdr:colOff>
      <xdr:row>78</xdr:row>
      <xdr:rowOff>123507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108284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8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81914</xdr:rowOff>
    </xdr:from>
    <xdr:to>
      <xdr:col>74</xdr:col>
      <xdr:colOff>31750</xdr:colOff>
      <xdr:row>79</xdr:row>
      <xdr:rowOff>12064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5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168291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5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1514</xdr:rowOff>
    </xdr:from>
    <xdr:to>
      <xdr:col>29</xdr:col>
      <xdr:colOff>127000</xdr:colOff>
      <xdr:row>19</xdr:row>
      <xdr:rowOff>55063</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06539"/>
          <a:ext cx="0" cy="12536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27140</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32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55063</xdr:rowOff>
    </xdr:from>
    <xdr:to>
      <xdr:col>30</xdr:col>
      <xdr:colOff>25400</xdr:colOff>
      <xdr:row>19</xdr:row>
      <xdr:rowOff>55063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0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87891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850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1514</xdr:rowOff>
    </xdr:from>
    <xdr:to>
      <xdr:col>30</xdr:col>
      <xdr:colOff>25400</xdr:colOff>
      <xdr:row>12</xdr:row>
      <xdr:rowOff>1514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06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164399</xdr:rowOff>
    </xdr:from>
    <xdr:to>
      <xdr:col>29</xdr:col>
      <xdr:colOff>127000</xdr:colOff>
      <xdr:row>17</xdr:row>
      <xdr:rowOff>170710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26674"/>
          <a:ext cx="647700" cy="6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78251</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69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61724</xdr:rowOff>
    </xdr:from>
    <xdr:to>
      <xdr:col>29</xdr:col>
      <xdr:colOff>177800</xdr:colOff>
      <xdr:row>17</xdr:row>
      <xdr:rowOff>163324</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161814</xdr:rowOff>
    </xdr:from>
    <xdr:to>
      <xdr:col>26</xdr:col>
      <xdr:colOff>50800</xdr:colOff>
      <xdr:row>17</xdr:row>
      <xdr:rowOff>170710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3124089"/>
          <a:ext cx="698500" cy="8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80102</xdr:rowOff>
    </xdr:from>
    <xdr:to>
      <xdr:col>26</xdr:col>
      <xdr:colOff>101600</xdr:colOff>
      <xdr:row>18</xdr:row>
      <xdr:rowOff>10252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20429</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1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161814</xdr:rowOff>
    </xdr:from>
    <xdr:to>
      <xdr:col>22</xdr:col>
      <xdr:colOff>114300</xdr:colOff>
      <xdr:row>17</xdr:row>
      <xdr:rowOff>168969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24089"/>
          <a:ext cx="698500" cy="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84658</xdr:rowOff>
    </xdr:from>
    <xdr:to>
      <xdr:col>22</xdr:col>
      <xdr:colOff>165100</xdr:colOff>
      <xdr:row>18</xdr:row>
      <xdr:rowOff>14808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24985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168969</xdr:rowOff>
    </xdr:from>
    <xdr:to>
      <xdr:col>18</xdr:col>
      <xdr:colOff>177800</xdr:colOff>
      <xdr:row>18</xdr:row>
      <xdr:rowOff>1070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31244"/>
          <a:ext cx="698500" cy="3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88819</xdr:rowOff>
    </xdr:from>
    <xdr:to>
      <xdr:col>19</xdr:col>
      <xdr:colOff>38100</xdr:colOff>
      <xdr:row>18</xdr:row>
      <xdr:rowOff>18969</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29146</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39324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113599</xdr:rowOff>
    </xdr:from>
    <xdr:to>
      <xdr:col>29</xdr:col>
      <xdr:colOff>177800</xdr:colOff>
      <xdr:row>18</xdr:row>
      <xdr:rowOff>43749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75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85676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4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119910</xdr:rowOff>
    </xdr:from>
    <xdr:to>
      <xdr:col>26</xdr:col>
      <xdr:colOff>101600</xdr:colOff>
      <xdr:row>18</xdr:row>
      <xdr:rowOff>50060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082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34837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68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111014</xdr:rowOff>
    </xdr:from>
    <xdr:to>
      <xdr:col>22</xdr:col>
      <xdr:colOff>165100</xdr:colOff>
      <xdr:row>18</xdr:row>
      <xdr:rowOff>41164</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73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25941</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1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118169</xdr:rowOff>
    </xdr:from>
    <xdr:to>
      <xdr:col>19</xdr:col>
      <xdr:colOff>38100</xdr:colOff>
      <xdr:row>18</xdr:row>
      <xdr:rowOff>48319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80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33096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16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121720</xdr:rowOff>
    </xdr:from>
    <xdr:to>
      <xdr:col>15</xdr:col>
      <xdr:colOff>101600</xdr:colOff>
      <xdr:row>18</xdr:row>
      <xdr:rowOff>51870</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83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36647</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17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201905</xdr:rowOff>
    </xdr:from>
    <xdr:to>
      <xdr:col>29</xdr:col>
      <xdr:colOff>127000</xdr:colOff>
      <xdr:row>37</xdr:row>
      <xdr:rowOff>307297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26455"/>
          <a:ext cx="0" cy="13055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279374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40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307297</xdr:rowOff>
    </xdr:from>
    <xdr:to>
      <xdr:col>30</xdr:col>
      <xdr:colOff>25400</xdr:colOff>
      <xdr:row>37</xdr:row>
      <xdr:rowOff>307297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319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116832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6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201905</xdr:rowOff>
    </xdr:from>
    <xdr:to>
      <xdr:col>30</xdr:col>
      <xdr:colOff>25400</xdr:colOff>
      <xdr:row>33</xdr:row>
      <xdr:rowOff>201905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264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187914</xdr:rowOff>
    </xdr:from>
    <xdr:to>
      <xdr:col>29</xdr:col>
      <xdr:colOff>127000</xdr:colOff>
      <xdr:row>35</xdr:row>
      <xdr:rowOff>189644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798264"/>
          <a:ext cx="647700" cy="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172691</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8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172920</xdr:rowOff>
    </xdr:from>
    <xdr:to>
      <xdr:col>29</xdr:col>
      <xdr:colOff>177800</xdr:colOff>
      <xdr:row>35</xdr:row>
      <xdr:rowOff>274520</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170792</xdr:rowOff>
    </xdr:from>
    <xdr:to>
      <xdr:col>26</xdr:col>
      <xdr:colOff>50800</xdr:colOff>
      <xdr:row>35</xdr:row>
      <xdr:rowOff>189644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781142"/>
          <a:ext cx="698500" cy="1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187368</xdr:rowOff>
    </xdr:from>
    <xdr:to>
      <xdr:col>26</xdr:col>
      <xdr:colOff>101600</xdr:colOff>
      <xdr:row>35</xdr:row>
      <xdr:rowOff>288968</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273745</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840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152070</xdr:rowOff>
    </xdr:from>
    <xdr:to>
      <xdr:col>22</xdr:col>
      <xdr:colOff>114300</xdr:colOff>
      <xdr:row>35</xdr:row>
      <xdr:rowOff>170792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762420"/>
          <a:ext cx="698500" cy="18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183086</xdr:rowOff>
    </xdr:from>
    <xdr:to>
      <xdr:col>22</xdr:col>
      <xdr:colOff>165100</xdr:colOff>
      <xdr:row>35</xdr:row>
      <xdr:rowOff>284686</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269463</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152070</xdr:rowOff>
    </xdr:from>
    <xdr:to>
      <xdr:col>18</xdr:col>
      <xdr:colOff>177800</xdr:colOff>
      <xdr:row>35</xdr:row>
      <xdr:rowOff>233276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6762420"/>
          <a:ext cx="698500" cy="81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188785</xdr:rowOff>
    </xdr:from>
    <xdr:to>
      <xdr:col>19</xdr:col>
      <xdr:colOff>38100</xdr:colOff>
      <xdr:row>35</xdr:row>
      <xdr:rowOff>290385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275162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137114</xdr:rowOff>
    </xdr:from>
    <xdr:to>
      <xdr:col>29</xdr:col>
      <xdr:colOff>177800</xdr:colOff>
      <xdr:row>35</xdr:row>
      <xdr:rowOff>238714</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47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325091</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59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138844</xdr:rowOff>
    </xdr:from>
    <xdr:to>
      <xdr:col>26</xdr:col>
      <xdr:colOff>101600</xdr:colOff>
      <xdr:row>35</xdr:row>
      <xdr:rowOff>240444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749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250621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18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119992</xdr:rowOff>
    </xdr:from>
    <xdr:to>
      <xdr:col>22</xdr:col>
      <xdr:colOff>165100</xdr:colOff>
      <xdr:row>35</xdr:row>
      <xdr:rowOff>221592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730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231769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49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101270</xdr:rowOff>
    </xdr:from>
    <xdr:to>
      <xdr:col>19</xdr:col>
      <xdr:colOff>38100</xdr:colOff>
      <xdr:row>35</xdr:row>
      <xdr:rowOff>202870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711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213047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4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182476</xdr:rowOff>
    </xdr:from>
    <xdr:to>
      <xdr:col>15</xdr:col>
      <xdr:colOff>101600</xdr:colOff>
      <xdr:row>35</xdr:row>
      <xdr:rowOff>284076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92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294253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6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
3,152
170.11
3,241,580
3,128,753
107,316
2,127,117
3,660,400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106507</xdr:rowOff>
    </xdr:from>
    <xdr:to>
      <xdr:col>24</xdr:col>
      <xdr:colOff>62865</xdr:colOff>
      <xdr:row>38</xdr:row>
      <xdr:rowOff>54511</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21457"/>
          <a:ext cx="1270" cy="114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58338</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7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54511</xdr:rowOff>
    </xdr:from>
    <xdr:to>
      <xdr:col>24</xdr:col>
      <xdr:colOff>152400</xdr:colOff>
      <xdr:row>38</xdr:row>
      <xdr:rowOff>54511</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6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53184</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9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106507</xdr:rowOff>
    </xdr:from>
    <xdr:to>
      <xdr:col>24</xdr:col>
      <xdr:colOff>152400</xdr:colOff>
      <xdr:row>31</xdr:row>
      <xdr:rowOff>106507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21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169201</xdr:rowOff>
    </xdr:from>
    <xdr:to>
      <xdr:col>24</xdr:col>
      <xdr:colOff>63500</xdr:colOff>
      <xdr:row>37</xdr:row>
      <xdr:rowOff>12701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3797300" y="6341401"/>
          <a:ext cx="8382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153599</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543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130722</xdr:rowOff>
    </xdr:from>
    <xdr:to>
      <xdr:col>24</xdr:col>
      <xdr:colOff>114300</xdr:colOff>
      <xdr:row>37</xdr:row>
      <xdr:rowOff>60872</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160339</xdr:rowOff>
    </xdr:from>
    <xdr:to>
      <xdr:col>19</xdr:col>
      <xdr:colOff>177800</xdr:colOff>
      <xdr:row>36</xdr:row>
      <xdr:rowOff>169201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332539"/>
          <a:ext cx="889000" cy="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144714</xdr:rowOff>
    </xdr:from>
    <xdr:to>
      <xdr:col>20</xdr:col>
      <xdr:colOff>38100</xdr:colOff>
      <xdr:row>37</xdr:row>
      <xdr:rowOff>74864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65991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160339</xdr:rowOff>
    </xdr:from>
    <xdr:to>
      <xdr:col>15</xdr:col>
      <xdr:colOff>50800</xdr:colOff>
      <xdr:row>37</xdr:row>
      <xdr:rowOff>11636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32539"/>
          <a:ext cx="889000" cy="2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146557</xdr:rowOff>
    </xdr:from>
    <xdr:to>
      <xdr:col>15</xdr:col>
      <xdr:colOff>101600</xdr:colOff>
      <xdr:row>37</xdr:row>
      <xdr:rowOff>76707</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67834</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11636</xdr:rowOff>
    </xdr:from>
    <xdr:to>
      <xdr:col>10</xdr:col>
      <xdr:colOff>114300</xdr:colOff>
      <xdr:row>37</xdr:row>
      <xdr:rowOff>14111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55286"/>
          <a:ext cx="889000" cy="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146629</xdr:rowOff>
    </xdr:from>
    <xdr:to>
      <xdr:col>10</xdr:col>
      <xdr:colOff>165100</xdr:colOff>
      <xdr:row>37</xdr:row>
      <xdr:rowOff>76779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67906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151470</xdr:rowOff>
    </xdr:from>
    <xdr:to>
      <xdr:col>6</xdr:col>
      <xdr:colOff>38100</xdr:colOff>
      <xdr:row>37</xdr:row>
      <xdr:rowOff>81620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2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72747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416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133351</xdr:rowOff>
    </xdr:from>
    <xdr:to>
      <xdr:col>24</xdr:col>
      <xdr:colOff>114300</xdr:colOff>
      <xdr:row>37</xdr:row>
      <xdr:rowOff>63501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0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111778</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3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118401</xdr:rowOff>
    </xdr:from>
    <xdr:to>
      <xdr:col>20</xdr:col>
      <xdr:colOff>38100</xdr:colOff>
      <xdr:row>37</xdr:row>
      <xdr:rowOff>48551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9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65078</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6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109539</xdr:rowOff>
    </xdr:from>
    <xdr:to>
      <xdr:col>15</xdr:col>
      <xdr:colOff>101600</xdr:colOff>
      <xdr:row>37</xdr:row>
      <xdr:rowOff>39689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8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56216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56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132286</xdr:rowOff>
    </xdr:from>
    <xdr:to>
      <xdr:col>10</xdr:col>
      <xdr:colOff>165100</xdr:colOff>
      <xdr:row>37</xdr:row>
      <xdr:rowOff>62436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0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78963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79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134761</xdr:rowOff>
    </xdr:from>
    <xdr:to>
      <xdr:col>6</xdr:col>
      <xdr:colOff>38100</xdr:colOff>
      <xdr:row>37</xdr:row>
      <xdr:rowOff>64911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0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81438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8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63930</xdr:rowOff>
    </xdr:from>
    <xdr:to>
      <xdr:col>24</xdr:col>
      <xdr:colOff>62865</xdr:colOff>
      <xdr:row>58</xdr:row>
      <xdr:rowOff>124443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07880"/>
          <a:ext cx="1270" cy="1260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128270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124443</xdr:rowOff>
    </xdr:from>
    <xdr:to>
      <xdr:col>24</xdr:col>
      <xdr:colOff>152400</xdr:colOff>
      <xdr:row>58</xdr:row>
      <xdr:rowOff>124443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10607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8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63930</xdr:rowOff>
    </xdr:from>
    <xdr:to>
      <xdr:col>24</xdr:col>
      <xdr:colOff>152400</xdr:colOff>
      <xdr:row>51</xdr:row>
      <xdr:rowOff>63930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28008</xdr:rowOff>
    </xdr:from>
    <xdr:to>
      <xdr:col>24</xdr:col>
      <xdr:colOff>63500</xdr:colOff>
      <xdr:row>57</xdr:row>
      <xdr:rowOff>73479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00658"/>
          <a:ext cx="838200" cy="4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11023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8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32596</xdr:rowOff>
    </xdr:from>
    <xdr:to>
      <xdr:col>24</xdr:col>
      <xdr:colOff>114300</xdr:colOff>
      <xdr:row>57</xdr:row>
      <xdr:rowOff>134196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73479</xdr:rowOff>
    </xdr:from>
    <xdr:to>
      <xdr:col>19</xdr:col>
      <xdr:colOff>177800</xdr:colOff>
      <xdr:row>57</xdr:row>
      <xdr:rowOff>124244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46129"/>
          <a:ext cx="889000" cy="5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39965</xdr:rowOff>
    </xdr:from>
    <xdr:to>
      <xdr:col>20</xdr:col>
      <xdr:colOff>38100</xdr:colOff>
      <xdr:row>57</xdr:row>
      <xdr:rowOff>141565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132692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124244</xdr:rowOff>
    </xdr:from>
    <xdr:to>
      <xdr:col>15</xdr:col>
      <xdr:colOff>50800</xdr:colOff>
      <xdr:row>57</xdr:row>
      <xdr:rowOff>134734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96894"/>
          <a:ext cx="889000" cy="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51036</xdr:rowOff>
    </xdr:from>
    <xdr:to>
      <xdr:col>15</xdr:col>
      <xdr:colOff>101600</xdr:colOff>
      <xdr:row>57</xdr:row>
      <xdr:rowOff>152636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169163</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125445</xdr:rowOff>
    </xdr:from>
    <xdr:to>
      <xdr:col>10</xdr:col>
      <xdr:colOff>114300</xdr:colOff>
      <xdr:row>57</xdr:row>
      <xdr:rowOff>134734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898095"/>
          <a:ext cx="889000" cy="9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52546</xdr:rowOff>
    </xdr:from>
    <xdr:to>
      <xdr:col>10</xdr:col>
      <xdr:colOff>165100</xdr:colOff>
      <xdr:row>57</xdr:row>
      <xdr:rowOff>154146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170673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148658</xdr:rowOff>
    </xdr:from>
    <xdr:to>
      <xdr:col>24</xdr:col>
      <xdr:colOff>114300</xdr:colOff>
      <xdr:row>57</xdr:row>
      <xdr:rowOff>78808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4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01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22679</xdr:rowOff>
    </xdr:from>
    <xdr:to>
      <xdr:col>20</xdr:col>
      <xdr:colOff>38100</xdr:colOff>
      <xdr:row>57</xdr:row>
      <xdr:rowOff>124279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140806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57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73444</xdr:rowOff>
    </xdr:from>
    <xdr:to>
      <xdr:col>15</xdr:col>
      <xdr:colOff>101600</xdr:colOff>
      <xdr:row>58</xdr:row>
      <xdr:rowOff>3594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166171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938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83934</xdr:rowOff>
    </xdr:from>
    <xdr:to>
      <xdr:col>10</xdr:col>
      <xdr:colOff>165100</xdr:colOff>
      <xdr:row>58</xdr:row>
      <xdr:rowOff>14084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5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5211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94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74645</xdr:rowOff>
    </xdr:from>
    <xdr:to>
      <xdr:col>6</xdr:col>
      <xdr:colOff>38100</xdr:colOff>
      <xdr:row>58</xdr:row>
      <xdr:rowOff>4795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4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21322</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2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54748</xdr:rowOff>
    </xdr:from>
    <xdr:to>
      <xdr:col>24</xdr:col>
      <xdr:colOff>62865</xdr:colOff>
      <xdr:row>78</xdr:row>
      <xdr:rowOff>139069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399148"/>
          <a:ext cx="1270" cy="111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142896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15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139069</xdr:rowOff>
    </xdr:from>
    <xdr:to>
      <xdr:col>24</xdr:col>
      <xdr:colOff>152400</xdr:colOff>
      <xdr:row>78</xdr:row>
      <xdr:rowOff>139069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1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1425</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174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54748</xdr:rowOff>
    </xdr:from>
    <xdr:to>
      <xdr:col>24</xdr:col>
      <xdr:colOff>152400</xdr:colOff>
      <xdr:row>72</xdr:row>
      <xdr:rowOff>54748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39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56522</xdr:rowOff>
    </xdr:from>
    <xdr:to>
      <xdr:col>24</xdr:col>
      <xdr:colOff>63500</xdr:colOff>
      <xdr:row>78</xdr:row>
      <xdr:rowOff>75825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429622"/>
          <a:ext cx="8382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169412</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996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146535</xdr:rowOff>
    </xdr:from>
    <xdr:to>
      <xdr:col>24</xdr:col>
      <xdr:colOff>114300</xdr:colOff>
      <xdr:row>78</xdr:row>
      <xdr:rowOff>76685</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56539</xdr:rowOff>
    </xdr:from>
    <xdr:to>
      <xdr:col>19</xdr:col>
      <xdr:colOff>177800</xdr:colOff>
      <xdr:row>78</xdr:row>
      <xdr:rowOff>75825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29639"/>
          <a:ext cx="889000" cy="1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136796</xdr:rowOff>
    </xdr:from>
    <xdr:to>
      <xdr:col>20</xdr:col>
      <xdr:colOff>38100</xdr:colOff>
      <xdr:row>78</xdr:row>
      <xdr:rowOff>66946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83473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45045</xdr:rowOff>
    </xdr:from>
    <xdr:to>
      <xdr:col>15</xdr:col>
      <xdr:colOff>50800</xdr:colOff>
      <xdr:row>78</xdr:row>
      <xdr:rowOff>56539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418145"/>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127022</xdr:rowOff>
    </xdr:from>
    <xdr:to>
      <xdr:col>15</xdr:col>
      <xdr:colOff>101600</xdr:colOff>
      <xdr:row>78</xdr:row>
      <xdr:rowOff>57172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73699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45045</xdr:rowOff>
    </xdr:from>
    <xdr:to>
      <xdr:col>10</xdr:col>
      <xdr:colOff>114300</xdr:colOff>
      <xdr:row>78</xdr:row>
      <xdr:rowOff>49614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418145"/>
          <a:ext cx="889000" cy="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144281</xdr:rowOff>
    </xdr:from>
    <xdr:to>
      <xdr:col>10</xdr:col>
      <xdr:colOff>165100</xdr:colOff>
      <xdr:row>78</xdr:row>
      <xdr:rowOff>74431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4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90958</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12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150955</xdr:rowOff>
    </xdr:from>
    <xdr:to>
      <xdr:col>6</xdr:col>
      <xdr:colOff>38100</xdr:colOff>
      <xdr:row>78</xdr:row>
      <xdr:rowOff>81105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5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97632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12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5722</xdr:rowOff>
    </xdr:from>
    <xdr:to>
      <xdr:col>24</xdr:col>
      <xdr:colOff>114300</xdr:colOff>
      <xdr:row>78</xdr:row>
      <xdr:rowOff>107322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7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124962</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2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25025</xdr:rowOff>
    </xdr:from>
    <xdr:to>
      <xdr:col>20</xdr:col>
      <xdr:colOff>38100</xdr:colOff>
      <xdr:row>78</xdr:row>
      <xdr:rowOff>126625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117752</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49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5739</xdr:rowOff>
    </xdr:from>
    <xdr:to>
      <xdr:col>15</xdr:col>
      <xdr:colOff>101600</xdr:colOff>
      <xdr:row>78</xdr:row>
      <xdr:rowOff>107339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98466</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47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165695</xdr:rowOff>
    </xdr:from>
    <xdr:to>
      <xdr:col>10</xdr:col>
      <xdr:colOff>165100</xdr:colOff>
      <xdr:row>78</xdr:row>
      <xdr:rowOff>95845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6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86972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46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170264</xdr:rowOff>
    </xdr:from>
    <xdr:to>
      <xdr:col>6</xdr:col>
      <xdr:colOff>38100</xdr:colOff>
      <xdr:row>78</xdr:row>
      <xdr:rowOff>100414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7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91541</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464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168380</xdr:rowOff>
    </xdr:from>
    <xdr:to>
      <xdr:col>24</xdr:col>
      <xdr:colOff>62865</xdr:colOff>
      <xdr:row>99</xdr:row>
      <xdr:rowOff>2136</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98880"/>
          <a:ext cx="1270" cy="1376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5963</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2136</xdr:rowOff>
    </xdr:from>
    <xdr:to>
      <xdr:col>24</xdr:col>
      <xdr:colOff>152400</xdr:colOff>
      <xdr:row>99</xdr:row>
      <xdr:rowOff>2136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75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115057</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7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168380</xdr:rowOff>
    </xdr:from>
    <xdr:to>
      <xdr:col>24</xdr:col>
      <xdr:colOff>152400</xdr:colOff>
      <xdr:row>90</xdr:row>
      <xdr:rowOff>168380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9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129908</xdr:rowOff>
    </xdr:from>
    <xdr:to>
      <xdr:col>24</xdr:col>
      <xdr:colOff>63500</xdr:colOff>
      <xdr:row>98</xdr:row>
      <xdr:rowOff>130556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3797300" y="16932008"/>
          <a:ext cx="8382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58275</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6889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35398</xdr:rowOff>
    </xdr:from>
    <xdr:to>
      <xdr:col>24</xdr:col>
      <xdr:colOff>114300</xdr:colOff>
      <xdr:row>98</xdr:row>
      <xdr:rowOff>136998</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83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128025</xdr:rowOff>
    </xdr:from>
    <xdr:to>
      <xdr:col>19</xdr:col>
      <xdr:colOff>177800</xdr:colOff>
      <xdr:row>98</xdr:row>
      <xdr:rowOff>129908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930125"/>
          <a:ext cx="889000" cy="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40001</xdr:rowOff>
    </xdr:from>
    <xdr:to>
      <xdr:col>20</xdr:col>
      <xdr:colOff>38100</xdr:colOff>
      <xdr:row>98</xdr:row>
      <xdr:rowOff>141601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84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158128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61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126203</xdr:rowOff>
    </xdr:from>
    <xdr:to>
      <xdr:col>15</xdr:col>
      <xdr:colOff>50800</xdr:colOff>
      <xdr:row>98</xdr:row>
      <xdr:rowOff>128025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928303"/>
          <a:ext cx="889000" cy="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37043</xdr:rowOff>
    </xdr:from>
    <xdr:to>
      <xdr:col>15</xdr:col>
      <xdr:colOff>101600</xdr:colOff>
      <xdr:row>98</xdr:row>
      <xdr:rowOff>138643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83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155170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61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123837</xdr:rowOff>
    </xdr:from>
    <xdr:to>
      <xdr:col>10</xdr:col>
      <xdr:colOff>114300</xdr:colOff>
      <xdr:row>98</xdr:row>
      <xdr:rowOff>126203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1130300" y="16925937"/>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35192</xdr:rowOff>
    </xdr:from>
    <xdr:to>
      <xdr:col>10</xdr:col>
      <xdr:colOff>165100</xdr:colOff>
      <xdr:row>98</xdr:row>
      <xdr:rowOff>136792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83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153319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61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45312</xdr:rowOff>
    </xdr:from>
    <xdr:to>
      <xdr:col>6</xdr:col>
      <xdr:colOff>38100</xdr:colOff>
      <xdr:row>98</xdr:row>
      <xdr:rowOff>146912</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163439</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2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79756</xdr:rowOff>
    </xdr:from>
    <xdr:to>
      <xdr:col>24</xdr:col>
      <xdr:colOff>114300</xdr:colOff>
      <xdr:row>99</xdr:row>
      <xdr:rowOff>9906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88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13825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8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79108</xdr:rowOff>
    </xdr:from>
    <xdr:to>
      <xdr:col>20</xdr:col>
      <xdr:colOff>38100</xdr:colOff>
      <xdr:row>99</xdr:row>
      <xdr:rowOff>9258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88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97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77225</xdr:rowOff>
    </xdr:from>
    <xdr:to>
      <xdr:col>15</xdr:col>
      <xdr:colOff>101600</xdr:colOff>
      <xdr:row>99</xdr:row>
      <xdr:rowOff>7375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87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169952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97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75403</xdr:rowOff>
    </xdr:from>
    <xdr:to>
      <xdr:col>10</xdr:col>
      <xdr:colOff>165100</xdr:colOff>
      <xdr:row>99</xdr:row>
      <xdr:rowOff>5553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87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168130</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97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73037</xdr:rowOff>
    </xdr:from>
    <xdr:to>
      <xdr:col>6</xdr:col>
      <xdr:colOff>38100</xdr:colOff>
      <xdr:row>99</xdr:row>
      <xdr:rowOff>3187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87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165764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96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64162</xdr:rowOff>
    </xdr:from>
    <xdr:to>
      <xdr:col>54</xdr:col>
      <xdr:colOff>189865</xdr:colOff>
      <xdr:row>39</xdr:row>
      <xdr:rowOff>21379</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07662"/>
          <a:ext cx="1270" cy="1500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25206</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1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21379</xdr:rowOff>
    </xdr:from>
    <xdr:to>
      <xdr:col>55</xdr:col>
      <xdr:colOff>88900</xdr:colOff>
      <xdr:row>39</xdr:row>
      <xdr:rowOff>21379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0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10839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498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64162</xdr:rowOff>
    </xdr:from>
    <xdr:to>
      <xdr:col>55</xdr:col>
      <xdr:colOff>88900</xdr:colOff>
      <xdr:row>30</xdr:row>
      <xdr:rowOff>64162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0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77096</xdr:rowOff>
    </xdr:from>
    <xdr:to>
      <xdr:col>55</xdr:col>
      <xdr:colOff>0</xdr:colOff>
      <xdr:row>37</xdr:row>
      <xdr:rowOff>102340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249296"/>
          <a:ext cx="838200" cy="196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44790</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884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66363</xdr:rowOff>
    </xdr:from>
    <xdr:to>
      <xdr:col>55</xdr:col>
      <xdr:colOff>50800</xdr:colOff>
      <xdr:row>37</xdr:row>
      <xdr:rowOff>167963</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77096</xdr:rowOff>
    </xdr:from>
    <xdr:to>
      <xdr:col>50</xdr:col>
      <xdr:colOff>114300</xdr:colOff>
      <xdr:row>37</xdr:row>
      <xdr:rowOff>93128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249296"/>
          <a:ext cx="889000" cy="187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82540</xdr:rowOff>
    </xdr:from>
    <xdr:to>
      <xdr:col>50</xdr:col>
      <xdr:colOff>165100</xdr:colOff>
      <xdr:row>38</xdr:row>
      <xdr:rowOff>12690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2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3817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1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161363</xdr:rowOff>
    </xdr:from>
    <xdr:to>
      <xdr:col>45</xdr:col>
      <xdr:colOff>177800</xdr:colOff>
      <xdr:row>37</xdr:row>
      <xdr:rowOff>93128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333563"/>
          <a:ext cx="889000" cy="10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70909</xdr:rowOff>
    </xdr:from>
    <xdr:to>
      <xdr:col>46</xdr:col>
      <xdr:colOff>38100</xdr:colOff>
      <xdr:row>38</xdr:row>
      <xdr:rowOff>1059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163636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07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161363</xdr:rowOff>
    </xdr:from>
    <xdr:to>
      <xdr:col>41</xdr:col>
      <xdr:colOff>50800</xdr:colOff>
      <xdr:row>37</xdr:row>
      <xdr:rowOff>61890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333563"/>
          <a:ext cx="889000" cy="71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95146</xdr:rowOff>
    </xdr:from>
    <xdr:to>
      <xdr:col>41</xdr:col>
      <xdr:colOff>101600</xdr:colOff>
      <xdr:row>38</xdr:row>
      <xdr:rowOff>25296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16422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104339</xdr:rowOff>
    </xdr:from>
    <xdr:to>
      <xdr:col>36</xdr:col>
      <xdr:colOff>165100</xdr:colOff>
      <xdr:row>38</xdr:row>
      <xdr:rowOff>34489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25616</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51540</xdr:rowOff>
    </xdr:from>
    <xdr:to>
      <xdr:col>55</xdr:col>
      <xdr:colOff>50800</xdr:colOff>
      <xdr:row>37</xdr:row>
      <xdr:rowOff>153140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74417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46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26296</xdr:rowOff>
    </xdr:from>
    <xdr:to>
      <xdr:col>50</xdr:col>
      <xdr:colOff>165100</xdr:colOff>
      <xdr:row>36</xdr:row>
      <xdr:rowOff>127896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19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144423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97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42328</xdr:rowOff>
    </xdr:from>
    <xdr:to>
      <xdr:col>46</xdr:col>
      <xdr:colOff>38100</xdr:colOff>
      <xdr:row>37</xdr:row>
      <xdr:rowOff>143928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160455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6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110563</xdr:rowOff>
    </xdr:from>
    <xdr:to>
      <xdr:col>41</xdr:col>
      <xdr:colOff>101600</xdr:colOff>
      <xdr:row>37</xdr:row>
      <xdr:rowOff>40713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28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57240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05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11090</xdr:rowOff>
    </xdr:from>
    <xdr:to>
      <xdr:col>36</xdr:col>
      <xdr:colOff>165100</xdr:colOff>
      <xdr:row>37</xdr:row>
      <xdr:rowOff>112690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5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129217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2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135851</xdr:rowOff>
    </xdr:from>
    <xdr:to>
      <xdr:col>54</xdr:col>
      <xdr:colOff>189865</xdr:colOff>
      <xdr:row>59</xdr:row>
      <xdr:rowOff>32564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36901"/>
          <a:ext cx="1270" cy="1611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36391</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5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32564</xdr:rowOff>
    </xdr:from>
    <xdr:to>
      <xdr:col>55</xdr:col>
      <xdr:colOff>88900</xdr:colOff>
      <xdr:row>59</xdr:row>
      <xdr:rowOff>32564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82528</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121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135851</xdr:rowOff>
    </xdr:from>
    <xdr:to>
      <xdr:col>55</xdr:col>
      <xdr:colOff>88900</xdr:colOff>
      <xdr:row>49</xdr:row>
      <xdr:rowOff>135851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3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12663</xdr:rowOff>
    </xdr:from>
    <xdr:to>
      <xdr:col>55</xdr:col>
      <xdr:colOff>0</xdr:colOff>
      <xdr:row>59</xdr:row>
      <xdr:rowOff>32564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128213"/>
          <a:ext cx="8382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85726</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583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62849</xdr:rowOff>
    </xdr:from>
    <xdr:to>
      <xdr:col>55</xdr:col>
      <xdr:colOff>50800</xdr:colOff>
      <xdr:row>58</xdr:row>
      <xdr:rowOff>164449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95254</xdr:rowOff>
    </xdr:from>
    <xdr:to>
      <xdr:col>50</xdr:col>
      <xdr:colOff>114300</xdr:colOff>
      <xdr:row>59</xdr:row>
      <xdr:rowOff>12663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39354"/>
          <a:ext cx="889000" cy="8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61628</xdr:rowOff>
    </xdr:from>
    <xdr:to>
      <xdr:col>50</xdr:col>
      <xdr:colOff>165100</xdr:colOff>
      <xdr:row>58</xdr:row>
      <xdr:rowOff>163228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8305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95254</xdr:rowOff>
    </xdr:from>
    <xdr:to>
      <xdr:col>45</xdr:col>
      <xdr:colOff>177800</xdr:colOff>
      <xdr:row>59</xdr:row>
      <xdr:rowOff>25836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39354"/>
          <a:ext cx="889000" cy="10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54163</xdr:rowOff>
    </xdr:from>
    <xdr:to>
      <xdr:col>46</xdr:col>
      <xdr:colOff>38100</xdr:colOff>
      <xdr:row>58</xdr:row>
      <xdr:rowOff>155763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146890</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150820</xdr:rowOff>
    </xdr:from>
    <xdr:to>
      <xdr:col>41</xdr:col>
      <xdr:colOff>50800</xdr:colOff>
      <xdr:row>59</xdr:row>
      <xdr:rowOff>25836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094920"/>
          <a:ext cx="889000" cy="4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53869</xdr:rowOff>
    </xdr:from>
    <xdr:to>
      <xdr:col>41</xdr:col>
      <xdr:colOff>101600</xdr:colOff>
      <xdr:row>58</xdr:row>
      <xdr:rowOff>155469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546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58245</xdr:rowOff>
    </xdr:from>
    <xdr:to>
      <xdr:col>36</xdr:col>
      <xdr:colOff>165100</xdr:colOff>
      <xdr:row>58</xdr:row>
      <xdr:rowOff>159845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4922</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7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153214</xdr:rowOff>
    </xdr:from>
    <xdr:to>
      <xdr:col>55</xdr:col>
      <xdr:colOff>50800</xdr:colOff>
      <xdr:row>59</xdr:row>
      <xdr:rowOff>83364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68141</xdr:rowOff>
    </xdr:from>
    <xdr:ext cx="534377"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1001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133313</xdr:rowOff>
    </xdr:from>
    <xdr:to>
      <xdr:col>50</xdr:col>
      <xdr:colOff>165100</xdr:colOff>
      <xdr:row>59</xdr:row>
      <xdr:rowOff>63463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7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54590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72111" y="101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44454</xdr:rowOff>
    </xdr:from>
    <xdr:to>
      <xdr:col>46</xdr:col>
      <xdr:colOff>38100</xdr:colOff>
      <xdr:row>58</xdr:row>
      <xdr:rowOff>146054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8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162581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6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146486</xdr:rowOff>
    </xdr:from>
    <xdr:to>
      <xdr:col>41</xdr:col>
      <xdr:colOff>101600</xdr:colOff>
      <xdr:row>59</xdr:row>
      <xdr:rowOff>76636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9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67763</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94111" y="1018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100020</xdr:rowOff>
    </xdr:from>
    <xdr:to>
      <xdr:col>36</xdr:col>
      <xdr:colOff>165100</xdr:colOff>
      <xdr:row>59</xdr:row>
      <xdr:rowOff>30170</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21297</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3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119349</xdr:rowOff>
    </xdr:from>
    <xdr:to>
      <xdr:col>54</xdr:col>
      <xdr:colOff>189865</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292299"/>
          <a:ext cx="1270" cy="1220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158953</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320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66026</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20675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119349</xdr:rowOff>
    </xdr:from>
    <xdr:to>
      <xdr:col>55</xdr:col>
      <xdr:colOff>88900</xdr:colOff>
      <xdr:row>71</xdr:row>
      <xdr:rowOff>119349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292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139517</xdr:rowOff>
    </xdr:from>
    <xdr:to>
      <xdr:col>55</xdr:col>
      <xdr:colOff>0</xdr:colOff>
      <xdr:row>78</xdr:row>
      <xdr:rowOff>139700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12617"/>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76404</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278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53527</xdr:rowOff>
    </xdr:from>
    <xdr:to>
      <xdr:col>55</xdr:col>
      <xdr:colOff>50800</xdr:colOff>
      <xdr:row>78</xdr:row>
      <xdr:rowOff>155127</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2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138854</xdr:rowOff>
    </xdr:from>
    <xdr:to>
      <xdr:col>50</xdr:col>
      <xdr:colOff>114300</xdr:colOff>
      <xdr:row>78</xdr:row>
      <xdr:rowOff>139700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11954"/>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57054</xdr:rowOff>
    </xdr:from>
    <xdr:to>
      <xdr:col>50</xdr:col>
      <xdr:colOff>165100</xdr:colOff>
      <xdr:row>78</xdr:row>
      <xdr:rowOff>158654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3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3731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20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137697</xdr:rowOff>
    </xdr:from>
    <xdr:to>
      <xdr:col>45</xdr:col>
      <xdr:colOff>177800</xdr:colOff>
      <xdr:row>78</xdr:row>
      <xdr:rowOff>138854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10797"/>
          <a:ext cx="889000" cy="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53000</xdr:rowOff>
    </xdr:from>
    <xdr:to>
      <xdr:col>46</xdr:col>
      <xdr:colOff>38100</xdr:colOff>
      <xdr:row>78</xdr:row>
      <xdr:rowOff>154600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171127</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20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112815</xdr:rowOff>
    </xdr:from>
    <xdr:to>
      <xdr:col>41</xdr:col>
      <xdr:colOff>50800</xdr:colOff>
      <xdr:row>78</xdr:row>
      <xdr:rowOff>137697</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485915"/>
          <a:ext cx="889000" cy="2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45500</xdr:rowOff>
    </xdr:from>
    <xdr:to>
      <xdr:col>41</xdr:col>
      <xdr:colOff>101600</xdr:colOff>
      <xdr:row>78</xdr:row>
      <xdr:rowOff>147100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1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163627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9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35658</xdr:rowOff>
    </xdr:from>
    <xdr:to>
      <xdr:col>36</xdr:col>
      <xdr:colOff>165100</xdr:colOff>
      <xdr:row>78</xdr:row>
      <xdr:rowOff>137258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40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153785</xdr:rowOff>
    </xdr:from>
    <xdr:ext cx="59901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672795" y="13183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88717</xdr:rowOff>
    </xdr:from>
    <xdr:to>
      <xdr:col>55</xdr:col>
      <xdr:colOff>50800</xdr:colOff>
      <xdr:row>79</xdr:row>
      <xdr:rowOff>18867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4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31953</xdr:rowOff>
    </xdr:from>
    <xdr:ext cx="378565"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05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88054</xdr:rowOff>
    </xdr:from>
    <xdr:to>
      <xdr:col>46</xdr:col>
      <xdr:colOff>38100</xdr:colOff>
      <xdr:row>79</xdr:row>
      <xdr:rowOff>18204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46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9331</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55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86897</xdr:rowOff>
    </xdr:from>
    <xdr:to>
      <xdr:col>41</xdr:col>
      <xdr:colOff>101600</xdr:colOff>
      <xdr:row>79</xdr:row>
      <xdr:rowOff>17047</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8174</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5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62015</xdr:rowOff>
    </xdr:from>
    <xdr:to>
      <xdr:col>36</xdr:col>
      <xdr:colOff>165100</xdr:colOff>
      <xdr:row>78</xdr:row>
      <xdr:rowOff>163615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3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154742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52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78663</xdr:rowOff>
    </xdr:from>
    <xdr:to>
      <xdr:col>54</xdr:col>
      <xdr:colOff>189865</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09163"/>
          <a:ext cx="1270" cy="1432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25340</xdr:rowOff>
    </xdr:from>
    <xdr:ext cx="690189"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843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78663</xdr:rowOff>
    </xdr:from>
    <xdr:to>
      <xdr:col>55</xdr:col>
      <xdr:colOff>88900</xdr:colOff>
      <xdr:row>90</xdr:row>
      <xdr:rowOff>78663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09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71531</xdr:rowOff>
    </xdr:from>
    <xdr:to>
      <xdr:col>55</xdr:col>
      <xdr:colOff>0</xdr:colOff>
      <xdr:row>98</xdr:row>
      <xdr:rowOff>111539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73631"/>
          <a:ext cx="838200" cy="4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153035</xdr:rowOff>
    </xdr:from>
    <xdr:ext cx="599010"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122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130158</xdr:rowOff>
    </xdr:from>
    <xdr:to>
      <xdr:col>55</xdr:col>
      <xdr:colOff>50800</xdr:colOff>
      <xdr:row>98</xdr:row>
      <xdr:rowOff>60308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6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32539</xdr:rowOff>
    </xdr:from>
    <xdr:to>
      <xdr:col>50</xdr:col>
      <xdr:colOff>114300</xdr:colOff>
      <xdr:row>98</xdr:row>
      <xdr:rowOff>71531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663189"/>
          <a:ext cx="889000" cy="2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133057</xdr:rowOff>
    </xdr:from>
    <xdr:to>
      <xdr:col>50</xdr:col>
      <xdr:colOff>165100</xdr:colOff>
      <xdr:row>98</xdr:row>
      <xdr:rowOff>63207</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79734</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39795" y="1653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32539</xdr:rowOff>
    </xdr:from>
    <xdr:to>
      <xdr:col>45</xdr:col>
      <xdr:colOff>177800</xdr:colOff>
      <xdr:row>98</xdr:row>
      <xdr:rowOff>108765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663189"/>
          <a:ext cx="889000" cy="2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117070</xdr:rowOff>
    </xdr:from>
    <xdr:to>
      <xdr:col>46</xdr:col>
      <xdr:colOff>38100</xdr:colOff>
      <xdr:row>98</xdr:row>
      <xdr:rowOff>47220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4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38347</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50795" y="1684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41711</xdr:rowOff>
    </xdr:from>
    <xdr:to>
      <xdr:col>41</xdr:col>
      <xdr:colOff>50800</xdr:colOff>
      <xdr:row>98</xdr:row>
      <xdr:rowOff>108765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843811"/>
          <a:ext cx="889000" cy="6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126340</xdr:rowOff>
    </xdr:from>
    <xdr:to>
      <xdr:col>41</xdr:col>
      <xdr:colOff>101600</xdr:colOff>
      <xdr:row>98</xdr:row>
      <xdr:rowOff>56490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5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73017</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61795" y="16532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143616</xdr:rowOff>
    </xdr:from>
    <xdr:to>
      <xdr:col>36</xdr:col>
      <xdr:colOff>165100</xdr:colOff>
      <xdr:row>98</xdr:row>
      <xdr:rowOff>73766</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90293</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672795" y="1654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60739</xdr:rowOff>
    </xdr:from>
    <xdr:to>
      <xdr:col>55</xdr:col>
      <xdr:colOff>50800</xdr:colOff>
      <xdr:row>98</xdr:row>
      <xdr:rowOff>162339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147116</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20731</xdr:rowOff>
    </xdr:from>
    <xdr:to>
      <xdr:col>50</xdr:col>
      <xdr:colOff>165100</xdr:colOff>
      <xdr:row>98</xdr:row>
      <xdr:rowOff>122331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2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113458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1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153189</xdr:rowOff>
    </xdr:from>
    <xdr:to>
      <xdr:col>46</xdr:col>
      <xdr:colOff>38100</xdr:colOff>
      <xdr:row>97</xdr:row>
      <xdr:rowOff>83339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6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99866</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50795" y="1638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57965</xdr:rowOff>
    </xdr:from>
    <xdr:to>
      <xdr:col>41</xdr:col>
      <xdr:colOff>101600</xdr:colOff>
      <xdr:row>98</xdr:row>
      <xdr:rowOff>159565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6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150692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5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162361</xdr:rowOff>
    </xdr:from>
    <xdr:to>
      <xdr:col>36</xdr:col>
      <xdr:colOff>165100</xdr:colOff>
      <xdr:row>98</xdr:row>
      <xdr:rowOff>92511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79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83638</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672795" y="1688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31</xdr:row>
      <xdr:rowOff>21970</xdr:rowOff>
    </xdr:from>
    <xdr:ext cx="685572"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760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147062</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0562"/>
          <a:ext cx="1269" cy="14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128416</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14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93739</xdr:rowOff>
    </xdr:from>
    <xdr:ext cx="690189"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65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147062</xdr:rowOff>
    </xdr:from>
    <xdr:to>
      <xdr:col>86</xdr:col>
      <xdr:colOff>25400</xdr:colOff>
      <xdr:row>30</xdr:row>
      <xdr:rowOff>147062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45866</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609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22989</xdr:rowOff>
    </xdr:from>
    <xdr:to>
      <xdr:col>85</xdr:col>
      <xdr:colOff>177800</xdr:colOff>
      <xdr:row>39</xdr:row>
      <xdr:rowOff>124589</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27194</xdr:rowOff>
    </xdr:from>
    <xdr:to>
      <xdr:col>81</xdr:col>
      <xdr:colOff>101600</xdr:colOff>
      <xdr:row>39</xdr:row>
      <xdr:rowOff>128794</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71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145321</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8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29631</xdr:rowOff>
    </xdr:from>
    <xdr:to>
      <xdr:col>76</xdr:col>
      <xdr:colOff>165100</xdr:colOff>
      <xdr:row>39</xdr:row>
      <xdr:rowOff>131231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1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147758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9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27822</xdr:rowOff>
    </xdr:from>
    <xdr:to>
      <xdr:col>72</xdr:col>
      <xdr:colOff>38100</xdr:colOff>
      <xdr:row>39</xdr:row>
      <xdr:rowOff>129422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1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145949</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8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32256</xdr:rowOff>
    </xdr:from>
    <xdr:to>
      <xdr:col>67</xdr:col>
      <xdr:colOff>101600</xdr:colOff>
      <xdr:row>39</xdr:row>
      <xdr:rowOff>133856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150383</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1416</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796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144434</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160762</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5642</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21970</xdr:rowOff>
    </xdr:from>
    <xdr:ext cx="46717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1978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38299</xdr:rowOff>
    </xdr:from>
    <xdr:ext cx="46717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1978821" y="8439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13317</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flipV="1">
          <a:off x="16317595" y="8757267"/>
          <a:ext cx="1269" cy="145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153505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69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131444</xdr:rowOff>
    </xdr:from>
    <xdr:ext cx="469744"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8532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13317</xdr:rowOff>
    </xdr:from>
    <xdr:to>
      <xdr:col>86</xdr:col>
      <xdr:colOff>25400</xdr:colOff>
      <xdr:row>51</xdr:row>
      <xdr:rowOff>13317</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8757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70955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15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41221</xdr:rowOff>
    </xdr:from>
    <xdr:to>
      <xdr:col>76</xdr:col>
      <xdr:colOff>165100</xdr:colOff>
      <xdr:row>59</xdr:row>
      <xdr:rowOff>142821</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5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159348</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35333" y="993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17054</xdr:rowOff>
    </xdr:from>
    <xdr:to>
      <xdr:col>72</xdr:col>
      <xdr:colOff>38100</xdr:colOff>
      <xdr:row>59</xdr:row>
      <xdr:rowOff>118654</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3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135181</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46333" y="99078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17381</xdr:rowOff>
    </xdr:from>
    <xdr:to>
      <xdr:col>67</xdr:col>
      <xdr:colOff>101600</xdr:colOff>
      <xdr:row>59</xdr:row>
      <xdr:rowOff>118981</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3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135508</xdr:rowOff>
    </xdr:from>
    <xdr:ext cx="313932"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57333" y="99081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59</xdr:row>
      <xdr:rowOff>26505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142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a:extLst>
            <a:ext uri="{FF2B5EF4-FFF2-40B4-BE49-F238E27FC236}">
              <a16:creationId xmlns:a16="http://schemas.microsoft.com/office/drawing/2014/main" id="{00000000-0008-0000-06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21619</xdr:rowOff>
    </xdr:from>
    <xdr:to>
      <xdr:col>85</xdr:col>
      <xdr:colOff>126364</xdr:colOff>
      <xdr:row>79</xdr:row>
      <xdr:rowOff>44450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6317595" y="12194569"/>
          <a:ext cx="1269" cy="1394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公債費最小値テキスト">
          <a:extLst>
            <a:ext uri="{FF2B5EF4-FFF2-40B4-BE49-F238E27FC236}">
              <a16:creationId xmlns:a16="http://schemas.microsoft.com/office/drawing/2014/main" id="{00000000-0008-0000-0600-00007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139746</xdr:rowOff>
    </xdr:from>
    <xdr:ext cx="599010" cy="259045"/>
    <xdr:sp macro="" textlink="">
      <xdr:nvSpPr>
        <xdr:cNvPr id="630" name="公債費最大値テキスト">
          <a:extLst>
            <a:ext uri="{FF2B5EF4-FFF2-40B4-BE49-F238E27FC236}">
              <a16:creationId xmlns:a16="http://schemas.microsoft.com/office/drawing/2014/main" id="{00000000-0008-0000-0600-000076020000}"/>
            </a:ext>
          </a:extLst>
        </xdr:cNvPr>
        <xdr:cNvSpPr txBox="1"/>
      </xdr:nvSpPr>
      <xdr:spPr>
        <a:xfrm>
          <a:off x="16370300" y="1196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21619</xdr:rowOff>
    </xdr:from>
    <xdr:to>
      <xdr:col>86</xdr:col>
      <xdr:colOff>25400</xdr:colOff>
      <xdr:row>71</xdr:row>
      <xdr:rowOff>21619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219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68352</xdr:rowOff>
    </xdr:from>
    <xdr:to>
      <xdr:col>85</xdr:col>
      <xdr:colOff>127000</xdr:colOff>
      <xdr:row>78</xdr:row>
      <xdr:rowOff>6183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481300" y="13270002"/>
          <a:ext cx="838200" cy="10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81839</xdr:rowOff>
    </xdr:from>
    <xdr:ext cx="599010" cy="259045"/>
    <xdr:sp macro="" textlink="">
      <xdr:nvSpPr>
        <xdr:cNvPr id="633" name="公債費平均値テキスト">
          <a:extLst>
            <a:ext uri="{FF2B5EF4-FFF2-40B4-BE49-F238E27FC236}">
              <a16:creationId xmlns:a16="http://schemas.microsoft.com/office/drawing/2014/main" id="{00000000-0008-0000-0600-000079020000}"/>
            </a:ext>
          </a:extLst>
        </xdr:cNvPr>
        <xdr:cNvSpPr txBox="1"/>
      </xdr:nvSpPr>
      <xdr:spPr>
        <a:xfrm>
          <a:off x="16370300" y="1311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58962</xdr:rowOff>
    </xdr:from>
    <xdr:to>
      <xdr:col>85</xdr:col>
      <xdr:colOff>177800</xdr:colOff>
      <xdr:row>77</xdr:row>
      <xdr:rowOff>160562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62687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68352</xdr:rowOff>
    </xdr:from>
    <xdr:to>
      <xdr:col>81</xdr:col>
      <xdr:colOff>50800</xdr:colOff>
      <xdr:row>78</xdr:row>
      <xdr:rowOff>15229</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4592300" y="13270002"/>
          <a:ext cx="889000" cy="11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62850</xdr:rowOff>
    </xdr:from>
    <xdr:to>
      <xdr:col>81</xdr:col>
      <xdr:colOff>101600</xdr:colOff>
      <xdr:row>77</xdr:row>
      <xdr:rowOff>164450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5430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155577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130623</xdr:rowOff>
    </xdr:from>
    <xdr:to>
      <xdr:col>76</xdr:col>
      <xdr:colOff>114300</xdr:colOff>
      <xdr:row>78</xdr:row>
      <xdr:rowOff>15229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3703300" y="13332273"/>
          <a:ext cx="889000" cy="5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53739</xdr:rowOff>
    </xdr:from>
    <xdr:to>
      <xdr:col>76</xdr:col>
      <xdr:colOff>165100</xdr:colOff>
      <xdr:row>77</xdr:row>
      <xdr:rowOff>155339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4541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416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130623</xdr:rowOff>
    </xdr:from>
    <xdr:to>
      <xdr:col>71</xdr:col>
      <xdr:colOff>177800</xdr:colOff>
      <xdr:row>78</xdr:row>
      <xdr:rowOff>30811</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flipV="1">
          <a:off x="12814300" y="13332273"/>
          <a:ext cx="889000" cy="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58052</xdr:rowOff>
    </xdr:from>
    <xdr:to>
      <xdr:col>72</xdr:col>
      <xdr:colOff>38100</xdr:colOff>
      <xdr:row>77</xdr:row>
      <xdr:rowOff>159652</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3652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4729</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03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57947</xdr:rowOff>
    </xdr:from>
    <xdr:to>
      <xdr:col>67</xdr:col>
      <xdr:colOff>101600</xdr:colOff>
      <xdr:row>77</xdr:row>
      <xdr:rowOff>159547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2763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4624</xdr:rowOff>
    </xdr:from>
    <xdr:ext cx="59901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14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126833</xdr:rowOff>
    </xdr:from>
    <xdr:to>
      <xdr:col>85</xdr:col>
      <xdr:colOff>177800</xdr:colOff>
      <xdr:row>78</xdr:row>
      <xdr:rowOff>56983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6268700" y="1332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105260</xdr:rowOff>
    </xdr:from>
    <xdr:ext cx="599010" cy="259045"/>
    <xdr:sp macro="" textlink="">
      <xdr:nvSpPr>
        <xdr:cNvPr id="652" name="公債費該当値テキスト">
          <a:extLst>
            <a:ext uri="{FF2B5EF4-FFF2-40B4-BE49-F238E27FC236}">
              <a16:creationId xmlns:a16="http://schemas.microsoft.com/office/drawing/2014/main" id="{00000000-0008-0000-0600-00008C020000}"/>
            </a:ext>
          </a:extLst>
        </xdr:cNvPr>
        <xdr:cNvSpPr txBox="1"/>
      </xdr:nvSpPr>
      <xdr:spPr>
        <a:xfrm>
          <a:off x="16370300" y="1330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17552</xdr:rowOff>
    </xdr:from>
    <xdr:to>
      <xdr:col>81</xdr:col>
      <xdr:colOff>101600</xdr:colOff>
      <xdr:row>77</xdr:row>
      <xdr:rowOff>119152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5430500" y="1321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135679</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181795" y="1299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135879</xdr:rowOff>
    </xdr:from>
    <xdr:to>
      <xdr:col>76</xdr:col>
      <xdr:colOff>165100</xdr:colOff>
      <xdr:row>78</xdr:row>
      <xdr:rowOff>66029</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4541500" y="1333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57156</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4292795" y="13430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79823</xdr:rowOff>
    </xdr:from>
    <xdr:to>
      <xdr:col>72</xdr:col>
      <xdr:colOff>38100</xdr:colOff>
      <xdr:row>78</xdr:row>
      <xdr:rowOff>9973</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3652500" y="1328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1100</xdr:rowOff>
    </xdr:from>
    <xdr:ext cx="599010"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3403795" y="13374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151461</xdr:rowOff>
    </xdr:from>
    <xdr:to>
      <xdr:col>67</xdr:col>
      <xdr:colOff>101600</xdr:colOff>
      <xdr:row>78</xdr:row>
      <xdr:rowOff>81611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2763500" y="133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72738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547111" y="13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738</xdr:rowOff>
    </xdr:from>
    <xdr:to>
      <xdr:col>85</xdr:col>
      <xdr:colOff>126364</xdr:colOff>
      <xdr:row>98</xdr:row>
      <xdr:rowOff>139700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6317595" y="15774138"/>
          <a:ext cx="1269" cy="1167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163471</xdr:rowOff>
    </xdr:from>
    <xdr:ext cx="249299" cy="259045"/>
    <xdr:sp macro="" textlink="">
      <xdr:nvSpPr>
        <xdr:cNvPr id="683" name="積立金最小値テキスト">
          <a:extLst>
            <a:ext uri="{FF2B5EF4-FFF2-40B4-BE49-F238E27FC236}">
              <a16:creationId xmlns:a16="http://schemas.microsoft.com/office/drawing/2014/main" id="{00000000-0008-0000-0600-0000AB020000}"/>
            </a:ext>
          </a:extLst>
        </xdr:cNvPr>
        <xdr:cNvSpPr txBox="1"/>
      </xdr:nvSpPr>
      <xdr:spPr>
        <a:xfrm>
          <a:off x="16370300" y="1696557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118865</xdr:rowOff>
    </xdr:from>
    <xdr:ext cx="690189" cy="259045"/>
    <xdr:sp macro="" textlink="">
      <xdr:nvSpPr>
        <xdr:cNvPr id="685" name="積立金最大値テキスト">
          <a:extLst>
            <a:ext uri="{FF2B5EF4-FFF2-40B4-BE49-F238E27FC236}">
              <a16:creationId xmlns:a16="http://schemas.microsoft.com/office/drawing/2014/main" id="{00000000-0008-0000-0600-0000AD020000}"/>
            </a:ext>
          </a:extLst>
        </xdr:cNvPr>
        <xdr:cNvSpPr txBox="1"/>
      </xdr:nvSpPr>
      <xdr:spPr>
        <a:xfrm>
          <a:off x="16370300" y="155493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738</xdr:rowOff>
    </xdr:from>
    <xdr:to>
      <xdr:col>86</xdr:col>
      <xdr:colOff>25400</xdr:colOff>
      <xdr:row>92</xdr:row>
      <xdr:rowOff>738</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5774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104608</xdr:rowOff>
    </xdr:from>
    <xdr:to>
      <xdr:col>85</xdr:col>
      <xdr:colOff>127000</xdr:colOff>
      <xdr:row>98</xdr:row>
      <xdr:rowOff>113708</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481300" y="16906708"/>
          <a:ext cx="8382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36472</xdr:rowOff>
    </xdr:from>
    <xdr:ext cx="534377" cy="259045"/>
    <xdr:sp macro="" textlink="">
      <xdr:nvSpPr>
        <xdr:cNvPr id="688" name="積立金平均値テキスト">
          <a:extLst>
            <a:ext uri="{FF2B5EF4-FFF2-40B4-BE49-F238E27FC236}">
              <a16:creationId xmlns:a16="http://schemas.microsoft.com/office/drawing/2014/main" id="{00000000-0008-0000-0600-0000B0020000}"/>
            </a:ext>
          </a:extLst>
        </xdr:cNvPr>
        <xdr:cNvSpPr txBox="1"/>
      </xdr:nvSpPr>
      <xdr:spPr>
        <a:xfrm>
          <a:off x="16370300" y="16838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58045</xdr:rowOff>
    </xdr:from>
    <xdr:to>
      <xdr:col>85</xdr:col>
      <xdr:colOff>177800</xdr:colOff>
      <xdr:row>98</xdr:row>
      <xdr:rowOff>159645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62687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113708</xdr:rowOff>
    </xdr:from>
    <xdr:to>
      <xdr:col>81</xdr:col>
      <xdr:colOff>50800</xdr:colOff>
      <xdr:row>98</xdr:row>
      <xdr:rowOff>123003</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4592300" y="16915808"/>
          <a:ext cx="889000" cy="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56229</xdr:rowOff>
    </xdr:from>
    <xdr:to>
      <xdr:col>81</xdr:col>
      <xdr:colOff>101600</xdr:colOff>
      <xdr:row>98</xdr:row>
      <xdr:rowOff>157829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5430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2906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66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112370</xdr:rowOff>
    </xdr:from>
    <xdr:to>
      <xdr:col>76</xdr:col>
      <xdr:colOff>114300</xdr:colOff>
      <xdr:row>98</xdr:row>
      <xdr:rowOff>123003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3703300" y="16914470"/>
          <a:ext cx="889000" cy="1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51739</xdr:rowOff>
    </xdr:from>
    <xdr:to>
      <xdr:col>76</xdr:col>
      <xdr:colOff>165100</xdr:colOff>
      <xdr:row>98</xdr:row>
      <xdr:rowOff>153339</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4541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169866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62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112370</xdr:rowOff>
    </xdr:from>
    <xdr:to>
      <xdr:col>71</xdr:col>
      <xdr:colOff>177800</xdr:colOff>
      <xdr:row>98</xdr:row>
      <xdr:rowOff>113111</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flipV="1">
          <a:off x="12814300" y="16914470"/>
          <a:ext cx="889000" cy="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56291</xdr:rowOff>
    </xdr:from>
    <xdr:to>
      <xdr:col>72</xdr:col>
      <xdr:colOff>38100</xdr:colOff>
      <xdr:row>98</xdr:row>
      <xdr:rowOff>157891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3652500" y="168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2968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36111" y="1663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52572</xdr:rowOff>
    </xdr:from>
    <xdr:to>
      <xdr:col>67</xdr:col>
      <xdr:colOff>101600</xdr:colOff>
      <xdr:row>98</xdr:row>
      <xdr:rowOff>154172</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2763500" y="168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170699</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6629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53808</xdr:rowOff>
    </xdr:from>
    <xdr:to>
      <xdr:col>85</xdr:col>
      <xdr:colOff>177800</xdr:colOff>
      <xdr:row>98</xdr:row>
      <xdr:rowOff>155408</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6268700" y="1685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13185</xdr:rowOff>
    </xdr:from>
    <xdr:ext cx="534377" cy="259045"/>
    <xdr:sp macro="" textlink="">
      <xdr:nvSpPr>
        <xdr:cNvPr id="707" name="積立金該当値テキスト">
          <a:extLst>
            <a:ext uri="{FF2B5EF4-FFF2-40B4-BE49-F238E27FC236}">
              <a16:creationId xmlns:a16="http://schemas.microsoft.com/office/drawing/2014/main" id="{00000000-0008-0000-0600-0000C3020000}"/>
            </a:ext>
          </a:extLst>
        </xdr:cNvPr>
        <xdr:cNvSpPr txBox="1"/>
      </xdr:nvSpPr>
      <xdr:spPr>
        <a:xfrm>
          <a:off x="16370300" y="1664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62908</xdr:rowOff>
    </xdr:from>
    <xdr:to>
      <xdr:col>81</xdr:col>
      <xdr:colOff>101600</xdr:colOff>
      <xdr:row>98</xdr:row>
      <xdr:rowOff>164508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5430500" y="1686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155635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5214111" y="1695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72203</xdr:rowOff>
    </xdr:from>
    <xdr:to>
      <xdr:col>76</xdr:col>
      <xdr:colOff>165100</xdr:colOff>
      <xdr:row>99</xdr:row>
      <xdr:rowOff>2353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4541500" y="1687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164930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4325111" y="1696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61570</xdr:rowOff>
    </xdr:from>
    <xdr:to>
      <xdr:col>72</xdr:col>
      <xdr:colOff>38100</xdr:colOff>
      <xdr:row>98</xdr:row>
      <xdr:rowOff>163170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3652500" y="168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154297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3436111" y="1695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62311</xdr:rowOff>
    </xdr:from>
    <xdr:to>
      <xdr:col>67</xdr:col>
      <xdr:colOff>101600</xdr:colOff>
      <xdr:row>98</xdr:row>
      <xdr:rowOff>163911</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2763500" y="168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155038</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2547111" y="1695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28296</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343246"/>
          <a:ext cx="1269" cy="1387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78598</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765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146423</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11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28296</xdr:rowOff>
    </xdr:from>
    <xdr:to>
      <xdr:col>116</xdr:col>
      <xdr:colOff>152400</xdr:colOff>
      <xdr:row>31</xdr:row>
      <xdr:rowOff>28296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3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167498</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5111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144621</xdr:rowOff>
    </xdr:from>
    <xdr:to>
      <xdr:col>116</xdr:col>
      <xdr:colOff>114300</xdr:colOff>
      <xdr:row>39</xdr:row>
      <xdr:rowOff>74771</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65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140316</xdr:rowOff>
    </xdr:from>
    <xdr:to>
      <xdr:col>112</xdr:col>
      <xdr:colOff>38100</xdr:colOff>
      <xdr:row>39</xdr:row>
      <xdr:rowOff>70466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86993</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43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147174</xdr:rowOff>
    </xdr:from>
    <xdr:to>
      <xdr:col>107</xdr:col>
      <xdr:colOff>101600</xdr:colOff>
      <xdr:row>39</xdr:row>
      <xdr:rowOff>77324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93851</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5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38564</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725114"/>
          <a:ext cx="889000" cy="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132906</xdr:rowOff>
    </xdr:from>
    <xdr:to>
      <xdr:col>102</xdr:col>
      <xdr:colOff>165100</xdr:colOff>
      <xdr:row>39</xdr:row>
      <xdr:rowOff>63056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79582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147974</xdr:rowOff>
    </xdr:from>
    <xdr:to>
      <xdr:col>98</xdr:col>
      <xdr:colOff>38100</xdr:colOff>
      <xdr:row>39</xdr:row>
      <xdr:rowOff>78124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94651</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7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123048</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6381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159214</xdr:rowOff>
    </xdr:from>
    <xdr:to>
      <xdr:col>98</xdr:col>
      <xdr:colOff>38100</xdr:colOff>
      <xdr:row>39</xdr:row>
      <xdr:rowOff>89364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80491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467017" y="6767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125299</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26349"/>
          <a:ext cx="1269" cy="163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71976</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0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125299</xdr:rowOff>
    </xdr:from>
    <xdr:to>
      <xdr:col>116</xdr:col>
      <xdr:colOff>152400</xdr:colOff>
      <xdr:row>49</xdr:row>
      <xdr:rowOff>125299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2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155683</xdr:rowOff>
    </xdr:from>
    <xdr:to>
      <xdr:col>116</xdr:col>
      <xdr:colOff>63500</xdr:colOff>
      <xdr:row>58</xdr:row>
      <xdr:rowOff>156007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10099783"/>
          <a:ext cx="838200" cy="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35768</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8084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12891</xdr:rowOff>
    </xdr:from>
    <xdr:to>
      <xdr:col>116</xdr:col>
      <xdr:colOff>114300</xdr:colOff>
      <xdr:row>58</xdr:row>
      <xdr:rowOff>114491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5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156007</xdr:rowOff>
    </xdr:from>
    <xdr:to>
      <xdr:col>111</xdr:col>
      <xdr:colOff>177800</xdr:colOff>
      <xdr:row>58</xdr:row>
      <xdr:rowOff>156464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1010010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17900</xdr:rowOff>
    </xdr:from>
    <xdr:to>
      <xdr:col>112</xdr:col>
      <xdr:colOff>38100</xdr:colOff>
      <xdr:row>58</xdr:row>
      <xdr:rowOff>119500</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136027</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156464</xdr:rowOff>
    </xdr:from>
    <xdr:to>
      <xdr:col>107</xdr:col>
      <xdr:colOff>50800</xdr:colOff>
      <xdr:row>58</xdr:row>
      <xdr:rowOff>156502</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10100564"/>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3632</xdr:rowOff>
    </xdr:from>
    <xdr:to>
      <xdr:col>107</xdr:col>
      <xdr:colOff>101600</xdr:colOff>
      <xdr:row>58</xdr:row>
      <xdr:rowOff>105232</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121759</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972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156502</xdr:rowOff>
    </xdr:from>
    <xdr:to>
      <xdr:col>102</xdr:col>
      <xdr:colOff>114300</xdr:colOff>
      <xdr:row>58</xdr:row>
      <xdr:rowOff>157073</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100602"/>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2718</xdr:rowOff>
    </xdr:from>
    <xdr:to>
      <xdr:col>102</xdr:col>
      <xdr:colOff>165100</xdr:colOff>
      <xdr:row>58</xdr:row>
      <xdr:rowOff>104318</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120845</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972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163233</xdr:rowOff>
    </xdr:from>
    <xdr:to>
      <xdr:col>98</xdr:col>
      <xdr:colOff>38100</xdr:colOff>
      <xdr:row>58</xdr:row>
      <xdr:rowOff>93383</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109910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7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104883</xdr:rowOff>
    </xdr:from>
    <xdr:to>
      <xdr:col>116</xdr:col>
      <xdr:colOff>114300</xdr:colOff>
      <xdr:row>59</xdr:row>
      <xdr:rowOff>35033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1004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19810</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96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105207</xdr:rowOff>
    </xdr:from>
    <xdr:to>
      <xdr:col>112</xdr:col>
      <xdr:colOff>38100</xdr:colOff>
      <xdr:row>59</xdr:row>
      <xdr:rowOff>35357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1004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26484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142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105664</xdr:rowOff>
    </xdr:from>
    <xdr:to>
      <xdr:col>107</xdr:col>
      <xdr:colOff>101600</xdr:colOff>
      <xdr:row>59</xdr:row>
      <xdr:rowOff>35814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100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26941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1014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105702</xdr:rowOff>
    </xdr:from>
    <xdr:to>
      <xdr:col>102</xdr:col>
      <xdr:colOff>165100</xdr:colOff>
      <xdr:row>59</xdr:row>
      <xdr:rowOff>35852</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100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26979</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1014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106273</xdr:rowOff>
    </xdr:from>
    <xdr:to>
      <xdr:col>98</xdr:col>
      <xdr:colOff>38100</xdr:colOff>
      <xdr:row>59</xdr:row>
      <xdr:rowOff>36423</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1005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27550</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101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151343</xdr:rowOff>
    </xdr:from>
    <xdr:to>
      <xdr:col>116</xdr:col>
      <xdr:colOff>62864</xdr:colOff>
      <xdr:row>78</xdr:row>
      <xdr:rowOff>59046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1981393"/>
          <a:ext cx="1269" cy="1450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62873</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35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59046</xdr:rowOff>
    </xdr:from>
    <xdr:to>
      <xdr:col>116</xdr:col>
      <xdr:colOff>152400</xdr:colOff>
      <xdr:row>78</xdr:row>
      <xdr:rowOff>59046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32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98020</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75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151343</xdr:rowOff>
    </xdr:from>
    <xdr:to>
      <xdr:col>116</xdr:col>
      <xdr:colOff>152400</xdr:colOff>
      <xdr:row>69</xdr:row>
      <xdr:rowOff>151343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198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16306</xdr:rowOff>
    </xdr:from>
    <xdr:to>
      <xdr:col>116</xdr:col>
      <xdr:colOff>63500</xdr:colOff>
      <xdr:row>78</xdr:row>
      <xdr:rowOff>37912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389406"/>
          <a:ext cx="838200" cy="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110394</xdr:rowOff>
    </xdr:from>
    <xdr:ext cx="599010"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691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87517</xdr:rowOff>
    </xdr:from>
    <xdr:to>
      <xdr:col>116</xdr:col>
      <xdr:colOff>114300</xdr:colOff>
      <xdr:row>77</xdr:row>
      <xdr:rowOff>17667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16306</xdr:rowOff>
    </xdr:from>
    <xdr:to>
      <xdr:col>111</xdr:col>
      <xdr:colOff>177800</xdr:colOff>
      <xdr:row>78</xdr:row>
      <xdr:rowOff>20127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389406"/>
          <a:ext cx="889000" cy="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97727</xdr:rowOff>
    </xdr:from>
    <xdr:to>
      <xdr:col>112</xdr:col>
      <xdr:colOff>38100</xdr:colOff>
      <xdr:row>77</xdr:row>
      <xdr:rowOff>27877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44405</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2082</xdr:rowOff>
    </xdr:from>
    <xdr:to>
      <xdr:col>107</xdr:col>
      <xdr:colOff>50800</xdr:colOff>
      <xdr:row>78</xdr:row>
      <xdr:rowOff>20127</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375182"/>
          <a:ext cx="889000" cy="1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88847</xdr:rowOff>
    </xdr:from>
    <xdr:to>
      <xdr:col>107</xdr:col>
      <xdr:colOff>101600</xdr:colOff>
      <xdr:row>77</xdr:row>
      <xdr:rowOff>18997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35524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34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1093</xdr:rowOff>
    </xdr:from>
    <xdr:to>
      <xdr:col>102</xdr:col>
      <xdr:colOff>114300</xdr:colOff>
      <xdr:row>78</xdr:row>
      <xdr:rowOff>2082</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3374193"/>
          <a:ext cx="889000" cy="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98337</xdr:rowOff>
    </xdr:from>
    <xdr:to>
      <xdr:col>102</xdr:col>
      <xdr:colOff>165100</xdr:colOff>
      <xdr:row>77</xdr:row>
      <xdr:rowOff>28487</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45014</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45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44462</xdr:rowOff>
    </xdr:from>
    <xdr:ext cx="59901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56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158562</xdr:rowOff>
    </xdr:from>
    <xdr:to>
      <xdr:col>116</xdr:col>
      <xdr:colOff>114300</xdr:colOff>
      <xdr:row>78</xdr:row>
      <xdr:rowOff>88712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36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73489</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27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136956</xdr:rowOff>
    </xdr:from>
    <xdr:to>
      <xdr:col>112</xdr:col>
      <xdr:colOff>38100</xdr:colOff>
      <xdr:row>78</xdr:row>
      <xdr:rowOff>67106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33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58233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4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140777</xdr:rowOff>
    </xdr:from>
    <xdr:to>
      <xdr:col>107</xdr:col>
      <xdr:colOff>101600</xdr:colOff>
      <xdr:row>78</xdr:row>
      <xdr:rowOff>70927</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34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62054</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43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122732</xdr:rowOff>
    </xdr:from>
    <xdr:to>
      <xdr:col>102</xdr:col>
      <xdr:colOff>165100</xdr:colOff>
      <xdr:row>78</xdr:row>
      <xdr:rowOff>52882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32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44009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41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121743</xdr:rowOff>
    </xdr:from>
    <xdr:to>
      <xdr:col>98</xdr:col>
      <xdr:colOff>38100</xdr:colOff>
      <xdr:row>78</xdr:row>
      <xdr:rowOff>51893</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323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43020</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89</xdr:row>
      <xdr:rowOff>123189</xdr:rowOff>
    </xdr:from>
    <xdr:to>
      <xdr:col>112</xdr:col>
      <xdr:colOff>38100</xdr:colOff>
      <xdr:row>90</xdr:row>
      <xdr:rowOff>53339</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88</xdr:row>
      <xdr:rowOff>69866</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歳出決算総額における住民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988,861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人件費：住民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196,666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退職手当組合負担金負担率の改定、平成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年度に定年退職者数が例年より多かったことによる職員構成の変化等により前年度より減となっている。</a:t>
          </a:r>
          <a:endPar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物件費：住民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253,403</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ふるさと応援寄附金の返礼品に係る経費</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の増等の影響で前年度より増となっている。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扶助費：住民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44,800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円であり、児童手当の対象児童数の影響で平成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年度以降は減少傾向となっている。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補助費等：住民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207,880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年度に行われた</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産地パワーアップ事業の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大幅な減</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類似団体内や全国平均、県平均と比較しても高い水準</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にあるのは、</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環境保全型農業直接支援対策事業等の農林水産業費関連の補助金が多額であることが要因となっている。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普通建設事業費：住民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31,198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円であり、予算規模が小さいため大規模事業の実施年度により増減割合が大きい。認定こども園建設</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周辺整備</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や幼稚園の解体</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工事が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年度で終了したため、対前年度事業費が大幅に減となっている。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公債費：住民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110,088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rgbClr val="FF0000"/>
              </a:solidFill>
              <a:effectLst/>
              <a:latin typeface="ＭＳ Ｐゴシック" panose="020B0600070205080204" pitchFamily="50" charset="-128"/>
              <a:ea typeface="ＭＳ Ｐゴシック" panose="020B0600070205080204" pitchFamily="50" charset="-128"/>
              <a:cs typeface="+mn-cs"/>
            </a:rPr>
            <a:t>30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年度に繰上償還を実施したことにより相対的に減となっている</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。今後も計画的な繰上償還などにより公債費負担の軽減を図ることとする。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繰出金：住民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46,716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円であり、水道事業特別会計などの特別会計への繰出金であるが、県平均よりも低い割合で推移している。いずれの特別会計も赤字はなく健全な運営が維持できている。</a:t>
          </a:r>
          <a:endParaRPr lang="ja-JP" altLang="ja-JP" sz="10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今後は、各事業の意義、成果、継続性、生産性を考慮し、経営感覚を強く意識して事務事業の見直しを行い、行政の効率化とコスト削減に取り組む。</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秋田県大潟村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3,164
3,152
170.11
3,241,580
3,128,753
107,316
2,127,117
3,660,400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147968</xdr:rowOff>
    </xdr:from>
    <xdr:to>
      <xdr:col>24</xdr:col>
      <xdr:colOff>62865</xdr:colOff>
      <xdr:row>38</xdr:row>
      <xdr:rowOff>90532</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1468"/>
          <a:ext cx="1270" cy="1314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94359</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0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90532</xdr:rowOff>
    </xdr:from>
    <xdr:to>
      <xdr:col>24</xdr:col>
      <xdr:colOff>152400</xdr:colOff>
      <xdr:row>38</xdr:row>
      <xdr:rowOff>90532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5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94645</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6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75,566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147968</xdr:rowOff>
    </xdr:from>
    <xdr:to>
      <xdr:col>24</xdr:col>
      <xdr:colOff>152400</xdr:colOff>
      <xdr:row>30</xdr:row>
      <xdr:rowOff>147968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1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166980</xdr:rowOff>
    </xdr:from>
    <xdr:to>
      <xdr:col>24</xdr:col>
      <xdr:colOff>63500</xdr:colOff>
      <xdr:row>36</xdr:row>
      <xdr:rowOff>169951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39180"/>
          <a:ext cx="8382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148556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0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170129</xdr:rowOff>
    </xdr:from>
    <xdr:to>
      <xdr:col>24</xdr:col>
      <xdr:colOff>114300</xdr:colOff>
      <xdr:row>37</xdr:row>
      <xdr:rowOff>100279</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167132</xdr:rowOff>
    </xdr:from>
    <xdr:to>
      <xdr:col>19</xdr:col>
      <xdr:colOff>177800</xdr:colOff>
      <xdr:row>36</xdr:row>
      <xdr:rowOff>169951</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339332"/>
          <a:ext cx="8890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5252</xdr:rowOff>
    </xdr:from>
    <xdr:to>
      <xdr:col>20</xdr:col>
      <xdr:colOff>38100</xdr:colOff>
      <xdr:row>37</xdr:row>
      <xdr:rowOff>106852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97979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167132</xdr:rowOff>
    </xdr:from>
    <xdr:to>
      <xdr:col>15</xdr:col>
      <xdr:colOff>50800</xdr:colOff>
      <xdr:row>37</xdr:row>
      <xdr:rowOff>11437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339332"/>
          <a:ext cx="889000" cy="1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2984</xdr:rowOff>
    </xdr:from>
    <xdr:to>
      <xdr:col>15</xdr:col>
      <xdr:colOff>101600</xdr:colOff>
      <xdr:row>37</xdr:row>
      <xdr:rowOff>104584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95711</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151606</xdr:rowOff>
    </xdr:from>
    <xdr:to>
      <xdr:col>10</xdr:col>
      <xdr:colOff>114300</xdr:colOff>
      <xdr:row>37</xdr:row>
      <xdr:rowOff>11437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323806"/>
          <a:ext cx="889000" cy="3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3270</xdr:rowOff>
    </xdr:from>
    <xdr:to>
      <xdr:col>10</xdr:col>
      <xdr:colOff>165100</xdr:colOff>
      <xdr:row>37</xdr:row>
      <xdr:rowOff>104870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95997</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158947</xdr:rowOff>
    </xdr:from>
    <xdr:to>
      <xdr:col>6</xdr:col>
      <xdr:colOff>38100</xdr:colOff>
      <xdr:row>37</xdr:row>
      <xdr:rowOff>89097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80224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116180</xdr:rowOff>
    </xdr:from>
    <xdr:to>
      <xdr:col>24</xdr:col>
      <xdr:colOff>114300</xdr:colOff>
      <xdr:row>37</xdr:row>
      <xdr:rowOff>46330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139057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3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119151</xdr:rowOff>
    </xdr:from>
    <xdr:to>
      <xdr:col>20</xdr:col>
      <xdr:colOff>38100</xdr:colOff>
      <xdr:row>37</xdr:row>
      <xdr:rowOff>49301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9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65828</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6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116332</xdr:rowOff>
    </xdr:from>
    <xdr:to>
      <xdr:col>15</xdr:col>
      <xdr:colOff>101600</xdr:colOff>
      <xdr:row>37</xdr:row>
      <xdr:rowOff>46482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8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63009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6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132087</xdr:rowOff>
    </xdr:from>
    <xdr:to>
      <xdr:col>10</xdr:col>
      <xdr:colOff>165100</xdr:colOff>
      <xdr:row>37</xdr:row>
      <xdr:rowOff>62237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78764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7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100806</xdr:rowOff>
    </xdr:from>
    <xdr:to>
      <xdr:col>6</xdr:col>
      <xdr:colOff>38100</xdr:colOff>
      <xdr:row>37</xdr:row>
      <xdr:rowOff>30956</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47483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4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91654</xdr:rowOff>
    </xdr:from>
    <xdr:to>
      <xdr:col>24</xdr:col>
      <xdr:colOff>62865</xdr:colOff>
      <xdr:row>58</xdr:row>
      <xdr:rowOff>169657</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35604"/>
          <a:ext cx="1270" cy="127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2034</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1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169657</xdr:rowOff>
    </xdr:from>
    <xdr:to>
      <xdr:col>24</xdr:col>
      <xdr:colOff>152400</xdr:colOff>
      <xdr:row>58</xdr:row>
      <xdr:rowOff>169657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3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38331</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6108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3,476,104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91654</xdr:rowOff>
    </xdr:from>
    <xdr:to>
      <xdr:col>24</xdr:col>
      <xdr:colOff>152400</xdr:colOff>
      <xdr:row>51</xdr:row>
      <xdr:rowOff>91654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3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128152</xdr:rowOff>
    </xdr:from>
    <xdr:to>
      <xdr:col>24</xdr:col>
      <xdr:colOff>63500</xdr:colOff>
      <xdr:row>58</xdr:row>
      <xdr:rowOff>133409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72252"/>
          <a:ext cx="8382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80072</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52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57195</xdr:rowOff>
    </xdr:from>
    <xdr:to>
      <xdr:col>24</xdr:col>
      <xdr:colOff>114300</xdr:colOff>
      <xdr:row>58</xdr:row>
      <xdr:rowOff>158795</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1000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133409</xdr:rowOff>
    </xdr:from>
    <xdr:to>
      <xdr:col>19</xdr:col>
      <xdr:colOff>177800</xdr:colOff>
      <xdr:row>58</xdr:row>
      <xdr:rowOff>145580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10077509"/>
          <a:ext cx="889000" cy="1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57544</xdr:rowOff>
    </xdr:from>
    <xdr:to>
      <xdr:col>20</xdr:col>
      <xdr:colOff>38100</xdr:colOff>
      <xdr:row>58</xdr:row>
      <xdr:rowOff>159144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00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4221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76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136829</xdr:rowOff>
    </xdr:from>
    <xdr:to>
      <xdr:col>15</xdr:col>
      <xdr:colOff>50800</xdr:colOff>
      <xdr:row>58</xdr:row>
      <xdr:rowOff>145580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10080929"/>
          <a:ext cx="889000" cy="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56978</xdr:rowOff>
    </xdr:from>
    <xdr:to>
      <xdr:col>15</xdr:col>
      <xdr:colOff>101600</xdr:colOff>
      <xdr:row>58</xdr:row>
      <xdr:rowOff>158578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00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3655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7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131220</xdr:rowOff>
    </xdr:from>
    <xdr:to>
      <xdr:col>10</xdr:col>
      <xdr:colOff>114300</xdr:colOff>
      <xdr:row>58</xdr:row>
      <xdr:rowOff>136829</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75320"/>
          <a:ext cx="8890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63390</xdr:rowOff>
    </xdr:from>
    <xdr:to>
      <xdr:col>10</xdr:col>
      <xdr:colOff>165100</xdr:colOff>
      <xdr:row>58</xdr:row>
      <xdr:rowOff>164990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0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10067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63928</xdr:rowOff>
    </xdr:from>
    <xdr:to>
      <xdr:col>6</xdr:col>
      <xdr:colOff>38100</xdr:colOff>
      <xdr:row>58</xdr:row>
      <xdr:rowOff>165528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10605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8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77352</xdr:rowOff>
    </xdr:from>
    <xdr:to>
      <xdr:col>24</xdr:col>
      <xdr:colOff>114300</xdr:colOff>
      <xdr:row>59</xdr:row>
      <xdr:rowOff>7502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1002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35622</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979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82609</xdr:rowOff>
    </xdr:from>
    <xdr:to>
      <xdr:col>20</xdr:col>
      <xdr:colOff>38100</xdr:colOff>
      <xdr:row>59</xdr:row>
      <xdr:rowOff>12759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2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3886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1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94780</xdr:rowOff>
    </xdr:from>
    <xdr:to>
      <xdr:col>15</xdr:col>
      <xdr:colOff>101600</xdr:colOff>
      <xdr:row>59</xdr:row>
      <xdr:rowOff>24930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16057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3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86029</xdr:rowOff>
    </xdr:from>
    <xdr:to>
      <xdr:col>10</xdr:col>
      <xdr:colOff>165100</xdr:colOff>
      <xdr:row>59</xdr:row>
      <xdr:rowOff>16179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3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7306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80420</xdr:rowOff>
    </xdr:from>
    <xdr:to>
      <xdr:col>6</xdr:col>
      <xdr:colOff>38100</xdr:colOff>
      <xdr:row>59</xdr:row>
      <xdr:rowOff>10570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1697</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1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18507</xdr:rowOff>
    </xdr:from>
    <xdr:to>
      <xdr:col>24</xdr:col>
      <xdr:colOff>62865</xdr:colOff>
      <xdr:row>78</xdr:row>
      <xdr:rowOff>70081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20007"/>
          <a:ext cx="1270" cy="1423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73908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7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70081</xdr:rowOff>
    </xdr:from>
    <xdr:to>
      <xdr:col>24</xdr:col>
      <xdr:colOff>152400</xdr:colOff>
      <xdr:row>78</xdr:row>
      <xdr:rowOff>70081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4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136634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95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18507</xdr:rowOff>
    </xdr:from>
    <xdr:to>
      <xdr:col>24</xdr:col>
      <xdr:colOff>152400</xdr:colOff>
      <xdr:row>70</xdr:row>
      <xdr:rowOff>18507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20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169969</xdr:rowOff>
    </xdr:from>
    <xdr:to>
      <xdr:col>24</xdr:col>
      <xdr:colOff>63500</xdr:colOff>
      <xdr:row>78</xdr:row>
      <xdr:rowOff>13683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371619"/>
          <a:ext cx="838200" cy="1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58095</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882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35218</xdr:rowOff>
    </xdr:from>
    <xdr:to>
      <xdr:col>24</xdr:col>
      <xdr:colOff>114300</xdr:colOff>
      <xdr:row>77</xdr:row>
      <xdr:rowOff>136818</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23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120974</xdr:rowOff>
    </xdr:from>
    <xdr:to>
      <xdr:col>19</xdr:col>
      <xdr:colOff>177800</xdr:colOff>
      <xdr:row>77</xdr:row>
      <xdr:rowOff>169969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151174"/>
          <a:ext cx="889000" cy="22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50381</xdr:rowOff>
    </xdr:from>
    <xdr:to>
      <xdr:col>20</xdr:col>
      <xdr:colOff>38100</xdr:colOff>
      <xdr:row>77</xdr:row>
      <xdr:rowOff>151981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168508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2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120974</xdr:rowOff>
    </xdr:from>
    <xdr:to>
      <xdr:col>15</xdr:col>
      <xdr:colOff>50800</xdr:colOff>
      <xdr:row>78</xdr:row>
      <xdr:rowOff>15855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151174"/>
          <a:ext cx="889000" cy="23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32810</xdr:rowOff>
    </xdr:from>
    <xdr:to>
      <xdr:col>15</xdr:col>
      <xdr:colOff>101600</xdr:colOff>
      <xdr:row>77</xdr:row>
      <xdr:rowOff>134410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125537</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15855</xdr:rowOff>
    </xdr:from>
    <xdr:to>
      <xdr:col>10</xdr:col>
      <xdr:colOff>114300</xdr:colOff>
      <xdr:row>78</xdr:row>
      <xdr:rowOff>20327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88955"/>
          <a:ext cx="889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38067</xdr:rowOff>
    </xdr:from>
    <xdr:to>
      <xdr:col>10</xdr:col>
      <xdr:colOff>165100</xdr:colOff>
      <xdr:row>77</xdr:row>
      <xdr:rowOff>139667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156194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52285</xdr:rowOff>
    </xdr:from>
    <xdr:to>
      <xdr:col>6</xdr:col>
      <xdr:colOff>38100</xdr:colOff>
      <xdr:row>77</xdr:row>
      <xdr:rowOff>153885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170412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134333</xdr:rowOff>
    </xdr:from>
    <xdr:to>
      <xdr:col>24</xdr:col>
      <xdr:colOff>114300</xdr:colOff>
      <xdr:row>78</xdr:row>
      <xdr:rowOff>64483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33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49260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5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119169</xdr:rowOff>
    </xdr:from>
    <xdr:to>
      <xdr:col>20</xdr:col>
      <xdr:colOff>38100</xdr:colOff>
      <xdr:row>78</xdr:row>
      <xdr:rowOff>49319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2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40446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70174</xdr:rowOff>
    </xdr:from>
    <xdr:to>
      <xdr:col>15</xdr:col>
      <xdr:colOff>101600</xdr:colOff>
      <xdr:row>77</xdr:row>
      <xdr:rowOff>324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16851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875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136505</xdr:rowOff>
    </xdr:from>
    <xdr:to>
      <xdr:col>10</xdr:col>
      <xdr:colOff>165100</xdr:colOff>
      <xdr:row>78</xdr:row>
      <xdr:rowOff>66655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57782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140977</xdr:rowOff>
    </xdr:from>
    <xdr:to>
      <xdr:col>6</xdr:col>
      <xdr:colOff>38100</xdr:colOff>
      <xdr:row>78</xdr:row>
      <xdr:rowOff>71127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4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62254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3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146777</xdr:rowOff>
    </xdr:from>
    <xdr:to>
      <xdr:col>24</xdr:col>
      <xdr:colOff>62865</xdr:colOff>
      <xdr:row>99</xdr:row>
      <xdr:rowOff>597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5827"/>
          <a:ext cx="1270" cy="1568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4424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597</xdr:rowOff>
    </xdr:from>
    <xdr:to>
      <xdr:col>24</xdr:col>
      <xdr:colOff>152400</xdr:colOff>
      <xdr:row>99</xdr:row>
      <xdr:rowOff>597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93454</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8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510,333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146777</xdr:rowOff>
    </xdr:from>
    <xdr:to>
      <xdr:col>24</xdr:col>
      <xdr:colOff>152400</xdr:colOff>
      <xdr:row>89</xdr:row>
      <xdr:rowOff>146777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34579</xdr:rowOff>
    </xdr:from>
    <xdr:to>
      <xdr:col>24</xdr:col>
      <xdr:colOff>63500</xdr:colOff>
      <xdr:row>98</xdr:row>
      <xdr:rowOff>40954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836679"/>
          <a:ext cx="838200" cy="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45319</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045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22442</xdr:rowOff>
    </xdr:from>
    <xdr:to>
      <xdr:col>24</xdr:col>
      <xdr:colOff>114300</xdr:colOff>
      <xdr:row>97</xdr:row>
      <xdr:rowOff>124042</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28395</xdr:rowOff>
    </xdr:from>
    <xdr:to>
      <xdr:col>19</xdr:col>
      <xdr:colOff>177800</xdr:colOff>
      <xdr:row>98</xdr:row>
      <xdr:rowOff>40954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830495"/>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50691</xdr:rowOff>
    </xdr:from>
    <xdr:to>
      <xdr:col>20</xdr:col>
      <xdr:colOff>38100</xdr:colOff>
      <xdr:row>97</xdr:row>
      <xdr:rowOff>152291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168818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19185</xdr:rowOff>
    </xdr:from>
    <xdr:to>
      <xdr:col>15</xdr:col>
      <xdr:colOff>50800</xdr:colOff>
      <xdr:row>98</xdr:row>
      <xdr:rowOff>28395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821285"/>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27260</xdr:rowOff>
    </xdr:from>
    <xdr:to>
      <xdr:col>15</xdr:col>
      <xdr:colOff>101600</xdr:colOff>
      <xdr:row>97</xdr:row>
      <xdr:rowOff>128860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145387</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15407</xdr:rowOff>
    </xdr:from>
    <xdr:to>
      <xdr:col>10</xdr:col>
      <xdr:colOff>114300</xdr:colOff>
      <xdr:row>98</xdr:row>
      <xdr:rowOff>19185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817507"/>
          <a:ext cx="889000" cy="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33269</xdr:rowOff>
    </xdr:from>
    <xdr:to>
      <xdr:col>10</xdr:col>
      <xdr:colOff>165100</xdr:colOff>
      <xdr:row>97</xdr:row>
      <xdr:rowOff>134869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6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151396</xdr:rowOff>
    </xdr:from>
    <xdr:ext cx="59901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19795" y="1643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56530</xdr:rowOff>
    </xdr:from>
    <xdr:to>
      <xdr:col>6</xdr:col>
      <xdr:colOff>38100</xdr:colOff>
      <xdr:row>97</xdr:row>
      <xdr:rowOff>158130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8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3207</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462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155229</xdr:rowOff>
    </xdr:from>
    <xdr:to>
      <xdr:col>24</xdr:col>
      <xdr:colOff>114300</xdr:colOff>
      <xdr:row>98</xdr:row>
      <xdr:rowOff>85379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78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133656</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76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161604</xdr:rowOff>
    </xdr:from>
    <xdr:to>
      <xdr:col>20</xdr:col>
      <xdr:colOff>38100</xdr:colOff>
      <xdr:row>98</xdr:row>
      <xdr:rowOff>91754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7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82881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8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149045</xdr:rowOff>
    </xdr:from>
    <xdr:to>
      <xdr:col>15</xdr:col>
      <xdr:colOff>101600</xdr:colOff>
      <xdr:row>98</xdr:row>
      <xdr:rowOff>79195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7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70322</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87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139835</xdr:rowOff>
    </xdr:from>
    <xdr:to>
      <xdr:col>10</xdr:col>
      <xdr:colOff>165100</xdr:colOff>
      <xdr:row>98</xdr:row>
      <xdr:rowOff>69985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7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61112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6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136057</xdr:rowOff>
    </xdr:from>
    <xdr:to>
      <xdr:col>6</xdr:col>
      <xdr:colOff>38100</xdr:colOff>
      <xdr:row>98</xdr:row>
      <xdr:rowOff>66207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6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57334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5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90297</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247"/>
          <a:ext cx="1270" cy="1325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36974</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90297</xdr:rowOff>
    </xdr:from>
    <xdr:to>
      <xdr:col>55</xdr:col>
      <xdr:colOff>88900</xdr:colOff>
      <xdr:row>31</xdr:row>
      <xdr:rowOff>90297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116349</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4599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93472</xdr:rowOff>
    </xdr:from>
    <xdr:to>
      <xdr:col>55</xdr:col>
      <xdr:colOff>50800</xdr:colOff>
      <xdr:row>39</xdr:row>
      <xdr:rowOff>23622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98171</xdr:rowOff>
    </xdr:from>
    <xdr:to>
      <xdr:col>50</xdr:col>
      <xdr:colOff>165100</xdr:colOff>
      <xdr:row>39</xdr:row>
      <xdr:rowOff>28321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44848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97663</xdr:rowOff>
    </xdr:from>
    <xdr:to>
      <xdr:col>46</xdr:col>
      <xdr:colOff>38100</xdr:colOff>
      <xdr:row>39</xdr:row>
      <xdr:rowOff>27813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44340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163830</xdr:rowOff>
    </xdr:from>
    <xdr:to>
      <xdr:col>41</xdr:col>
      <xdr:colOff>101600</xdr:colOff>
      <xdr:row>38</xdr:row>
      <xdr:rowOff>93980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110507</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8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76435</xdr:rowOff>
    </xdr:from>
    <xdr:to>
      <xdr:col>54</xdr:col>
      <xdr:colOff>189865</xdr:colOff>
      <xdr:row>59</xdr:row>
      <xdr:rowOff>17046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648935"/>
          <a:ext cx="1270" cy="1483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20873</xdr:rowOff>
    </xdr:from>
    <xdr:ext cx="534377"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17046</xdr:rowOff>
    </xdr:from>
    <xdr:to>
      <xdr:col>55</xdr:col>
      <xdr:colOff>88900</xdr:colOff>
      <xdr:row>59</xdr:row>
      <xdr:rowOff>17046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3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23112</xdr:rowOff>
    </xdr:from>
    <xdr:ext cx="690189"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4241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1,189,815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76435</xdr:rowOff>
    </xdr:from>
    <xdr:to>
      <xdr:col>55</xdr:col>
      <xdr:colOff>88900</xdr:colOff>
      <xdr:row>50</xdr:row>
      <xdr:rowOff>76435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64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59780</xdr:rowOff>
    </xdr:from>
    <xdr:to>
      <xdr:col>55</xdr:col>
      <xdr:colOff>0</xdr:colOff>
      <xdr:row>58</xdr:row>
      <xdr:rowOff>44800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832430"/>
          <a:ext cx="838200" cy="15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159557</xdr:rowOff>
    </xdr:from>
    <xdr:ext cx="599010"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60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136680</xdr:rowOff>
    </xdr:from>
    <xdr:to>
      <xdr:col>55</xdr:col>
      <xdr:colOff>50800</xdr:colOff>
      <xdr:row>58</xdr:row>
      <xdr:rowOff>66830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59780</xdr:rowOff>
    </xdr:from>
    <xdr:to>
      <xdr:col>50</xdr:col>
      <xdr:colOff>114300</xdr:colOff>
      <xdr:row>58</xdr:row>
      <xdr:rowOff>31724</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832430"/>
          <a:ext cx="889000" cy="143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130231</xdr:rowOff>
    </xdr:from>
    <xdr:to>
      <xdr:col>50</xdr:col>
      <xdr:colOff>165100</xdr:colOff>
      <xdr:row>58</xdr:row>
      <xdr:rowOff>60381</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51508</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39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132617</xdr:rowOff>
    </xdr:from>
    <xdr:to>
      <xdr:col>45</xdr:col>
      <xdr:colOff>177800</xdr:colOff>
      <xdr:row>58</xdr:row>
      <xdr:rowOff>31724</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905267"/>
          <a:ext cx="889000" cy="7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118786</xdr:rowOff>
    </xdr:from>
    <xdr:to>
      <xdr:col>46</xdr:col>
      <xdr:colOff>38100</xdr:colOff>
      <xdr:row>58</xdr:row>
      <xdr:rowOff>48936</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65463</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50795" y="966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132617</xdr:rowOff>
    </xdr:from>
    <xdr:to>
      <xdr:col>41</xdr:col>
      <xdr:colOff>50800</xdr:colOff>
      <xdr:row>58</xdr:row>
      <xdr:rowOff>2602</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905267"/>
          <a:ext cx="889000" cy="4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120186</xdr:rowOff>
    </xdr:from>
    <xdr:to>
      <xdr:col>41</xdr:col>
      <xdr:colOff>101600</xdr:colOff>
      <xdr:row>58</xdr:row>
      <xdr:rowOff>50336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41463</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561795" y="998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138142</xdr:rowOff>
    </xdr:from>
    <xdr:to>
      <xdr:col>36</xdr:col>
      <xdr:colOff>165100</xdr:colOff>
      <xdr:row>58</xdr:row>
      <xdr:rowOff>68292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9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59419</xdr:rowOff>
    </xdr:from>
    <xdr:ext cx="59901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672795" y="10003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165450</xdr:rowOff>
    </xdr:from>
    <xdr:to>
      <xdr:col>55</xdr:col>
      <xdr:colOff>50800</xdr:colOff>
      <xdr:row>58</xdr:row>
      <xdr:rowOff>95600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9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143877</xdr:rowOff>
    </xdr:from>
    <xdr:ext cx="599010"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8980</xdr:rowOff>
    </xdr:from>
    <xdr:to>
      <xdr:col>50</xdr:col>
      <xdr:colOff>165100</xdr:colOff>
      <xdr:row>57</xdr:row>
      <xdr:rowOff>110580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78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127107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339795" y="955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152374</xdr:rowOff>
    </xdr:from>
    <xdr:to>
      <xdr:col>46</xdr:col>
      <xdr:colOff>38100</xdr:colOff>
      <xdr:row>58</xdr:row>
      <xdr:rowOff>82524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92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73651</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450795" y="1001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81817</xdr:rowOff>
    </xdr:from>
    <xdr:to>
      <xdr:col>41</xdr:col>
      <xdr:colOff>101600</xdr:colOff>
      <xdr:row>58</xdr:row>
      <xdr:rowOff>11967</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8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28494</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561795" y="962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123252</xdr:rowOff>
    </xdr:from>
    <xdr:to>
      <xdr:col>36</xdr:col>
      <xdr:colOff>165100</xdr:colOff>
      <xdr:row>58</xdr:row>
      <xdr:rowOff>53402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895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69929</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672795" y="9671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70994</xdr:rowOff>
    </xdr:from>
    <xdr:to>
      <xdr:col>54</xdr:col>
      <xdr:colOff>189865</xdr:colOff>
      <xdr:row>79</xdr:row>
      <xdr:rowOff>41421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72494"/>
          <a:ext cx="1270" cy="1513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45248</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89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41421</xdr:rowOff>
    </xdr:from>
    <xdr:to>
      <xdr:col>55</xdr:col>
      <xdr:colOff>88900</xdr:colOff>
      <xdr:row>79</xdr:row>
      <xdr:rowOff>41421</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8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17671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47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398,033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70994</xdr:rowOff>
    </xdr:from>
    <xdr:to>
      <xdr:col>55</xdr:col>
      <xdr:colOff>88900</xdr:colOff>
      <xdr:row>70</xdr:row>
      <xdr:rowOff>70994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7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83938</xdr:rowOff>
    </xdr:from>
    <xdr:to>
      <xdr:col>55</xdr:col>
      <xdr:colOff>0</xdr:colOff>
      <xdr:row>78</xdr:row>
      <xdr:rowOff>84965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457038"/>
          <a:ext cx="838200" cy="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159734</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8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136857</xdr:rowOff>
    </xdr:from>
    <xdr:to>
      <xdr:col>55</xdr:col>
      <xdr:colOff>50800</xdr:colOff>
      <xdr:row>78</xdr:row>
      <xdr:rowOff>67007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33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79594</xdr:rowOff>
    </xdr:from>
    <xdr:to>
      <xdr:col>50</xdr:col>
      <xdr:colOff>114300</xdr:colOff>
      <xdr:row>78</xdr:row>
      <xdr:rowOff>84965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452694"/>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146115</xdr:rowOff>
    </xdr:from>
    <xdr:to>
      <xdr:col>50</xdr:col>
      <xdr:colOff>165100</xdr:colOff>
      <xdr:row>78</xdr:row>
      <xdr:rowOff>76265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92792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1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79594</xdr:rowOff>
    </xdr:from>
    <xdr:to>
      <xdr:col>45</xdr:col>
      <xdr:colOff>177800</xdr:colOff>
      <xdr:row>78</xdr:row>
      <xdr:rowOff>85449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52694"/>
          <a:ext cx="889000" cy="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158024</xdr:rowOff>
    </xdr:from>
    <xdr:to>
      <xdr:col>46</xdr:col>
      <xdr:colOff>38100</xdr:colOff>
      <xdr:row>78</xdr:row>
      <xdr:rowOff>88174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104701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13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36235</xdr:rowOff>
    </xdr:from>
    <xdr:to>
      <xdr:col>41</xdr:col>
      <xdr:colOff>50800</xdr:colOff>
      <xdr:row>78</xdr:row>
      <xdr:rowOff>85449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409335"/>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162792</xdr:rowOff>
    </xdr:from>
    <xdr:to>
      <xdr:col>41</xdr:col>
      <xdr:colOff>101600</xdr:colOff>
      <xdr:row>78</xdr:row>
      <xdr:rowOff>92942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109469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13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152958</xdr:rowOff>
    </xdr:from>
    <xdr:to>
      <xdr:col>36</xdr:col>
      <xdr:colOff>165100</xdr:colOff>
      <xdr:row>78</xdr:row>
      <xdr:rowOff>83108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99635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12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33138</xdr:rowOff>
    </xdr:from>
    <xdr:to>
      <xdr:col>55</xdr:col>
      <xdr:colOff>50800</xdr:colOff>
      <xdr:row>78</xdr:row>
      <xdr:rowOff>134738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4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11565</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38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34165</xdr:rowOff>
    </xdr:from>
    <xdr:to>
      <xdr:col>50</xdr:col>
      <xdr:colOff>165100</xdr:colOff>
      <xdr:row>78</xdr:row>
      <xdr:rowOff>135765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4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126892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49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28794</xdr:rowOff>
    </xdr:from>
    <xdr:to>
      <xdr:col>46</xdr:col>
      <xdr:colOff>38100</xdr:colOff>
      <xdr:row>78</xdr:row>
      <xdr:rowOff>130394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121521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49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34649</xdr:rowOff>
    </xdr:from>
    <xdr:to>
      <xdr:col>41</xdr:col>
      <xdr:colOff>101600</xdr:colOff>
      <xdr:row>78</xdr:row>
      <xdr:rowOff>136249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0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127376</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50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156885</xdr:rowOff>
    </xdr:from>
    <xdr:to>
      <xdr:col>36</xdr:col>
      <xdr:colOff>165100</xdr:colOff>
      <xdr:row>78</xdr:row>
      <xdr:rowOff>87035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78162</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34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93889</xdr:rowOff>
    </xdr:from>
    <xdr:to>
      <xdr:col>54</xdr:col>
      <xdr:colOff>189865</xdr:colOff>
      <xdr:row>99</xdr:row>
      <xdr:rowOff>69628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524389"/>
          <a:ext cx="1270" cy="1518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73455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70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69628</xdr:rowOff>
    </xdr:from>
    <xdr:to>
      <xdr:col>55</xdr:col>
      <xdr:colOff>88900</xdr:colOff>
      <xdr:row>99</xdr:row>
      <xdr:rowOff>69628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7043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40566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99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948,056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93889</xdr:rowOff>
    </xdr:from>
    <xdr:to>
      <xdr:col>55</xdr:col>
      <xdr:colOff>88900</xdr:colOff>
      <xdr:row>90</xdr:row>
      <xdr:rowOff>93889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52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28054</xdr:rowOff>
    </xdr:from>
    <xdr:to>
      <xdr:col>55</xdr:col>
      <xdr:colOff>0</xdr:colOff>
      <xdr:row>99</xdr:row>
      <xdr:rowOff>31860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7001604"/>
          <a:ext cx="838200" cy="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2523</xdr:rowOff>
    </xdr:from>
    <xdr:ext cx="599010"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633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151096</xdr:rowOff>
    </xdr:from>
    <xdr:to>
      <xdr:col>55</xdr:col>
      <xdr:colOff>50800</xdr:colOff>
      <xdr:row>98</xdr:row>
      <xdr:rowOff>81246</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31672</xdr:rowOff>
    </xdr:from>
    <xdr:to>
      <xdr:col>50</xdr:col>
      <xdr:colOff>114300</xdr:colOff>
      <xdr:row>99</xdr:row>
      <xdr:rowOff>31860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7005222"/>
          <a:ext cx="8890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155215</xdr:rowOff>
    </xdr:from>
    <xdr:to>
      <xdr:col>50</xdr:col>
      <xdr:colOff>165100</xdr:colOff>
      <xdr:row>98</xdr:row>
      <xdr:rowOff>85365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101892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39795" y="16561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26505</xdr:rowOff>
    </xdr:from>
    <xdr:to>
      <xdr:col>45</xdr:col>
      <xdr:colOff>177800</xdr:colOff>
      <xdr:row>99</xdr:row>
      <xdr:rowOff>31672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7000055"/>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143597</xdr:rowOff>
    </xdr:from>
    <xdr:to>
      <xdr:col>46</xdr:col>
      <xdr:colOff>38100</xdr:colOff>
      <xdr:row>98</xdr:row>
      <xdr:rowOff>73747</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77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90274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50795" y="16549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123507</xdr:rowOff>
    </xdr:from>
    <xdr:to>
      <xdr:col>41</xdr:col>
      <xdr:colOff>50800</xdr:colOff>
      <xdr:row>99</xdr:row>
      <xdr:rowOff>26505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a:off x="6972300" y="16925607"/>
          <a:ext cx="889000" cy="7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147535</xdr:rowOff>
    </xdr:from>
    <xdr:to>
      <xdr:col>41</xdr:col>
      <xdr:colOff>101600</xdr:colOff>
      <xdr:row>98</xdr:row>
      <xdr:rowOff>77685</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77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94212</xdr:rowOff>
    </xdr:from>
    <xdr:ext cx="59901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61795" y="1655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171216</xdr:rowOff>
    </xdr:from>
    <xdr:to>
      <xdr:col>36</xdr:col>
      <xdr:colOff>165100</xdr:colOff>
      <xdr:row>98</xdr:row>
      <xdr:rowOff>101366</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80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117893</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672795" y="16577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148704</xdr:rowOff>
    </xdr:from>
    <xdr:to>
      <xdr:col>55</xdr:col>
      <xdr:colOff>50800</xdr:colOff>
      <xdr:row>99</xdr:row>
      <xdr:rowOff>78854</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95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63631</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86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152510</xdr:rowOff>
    </xdr:from>
    <xdr:to>
      <xdr:col>50</xdr:col>
      <xdr:colOff>165100</xdr:colOff>
      <xdr:row>99</xdr:row>
      <xdr:rowOff>82660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95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73787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704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152322</xdr:rowOff>
    </xdr:from>
    <xdr:to>
      <xdr:col>46</xdr:col>
      <xdr:colOff>38100</xdr:colOff>
      <xdr:row>99</xdr:row>
      <xdr:rowOff>82472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95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73599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704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147155</xdr:rowOff>
    </xdr:from>
    <xdr:to>
      <xdr:col>41</xdr:col>
      <xdr:colOff>101600</xdr:colOff>
      <xdr:row>99</xdr:row>
      <xdr:rowOff>77305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94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68432</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704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72707</xdr:rowOff>
    </xdr:from>
    <xdr:to>
      <xdr:col>36</xdr:col>
      <xdr:colOff>165100</xdr:colOff>
      <xdr:row>99</xdr:row>
      <xdr:rowOff>2857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87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165434</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96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96819</xdr:rowOff>
    </xdr:from>
    <xdr:to>
      <xdr:col>85</xdr:col>
      <xdr:colOff>126364</xdr:colOff>
      <xdr:row>39</xdr:row>
      <xdr:rowOff>32016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40319"/>
          <a:ext cx="1269" cy="14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35843</xdr:rowOff>
    </xdr:from>
    <xdr:ext cx="469744"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7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32016</xdr:rowOff>
    </xdr:from>
    <xdr:to>
      <xdr:col>86</xdr:col>
      <xdr:colOff>25400</xdr:colOff>
      <xdr:row>39</xdr:row>
      <xdr:rowOff>32016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718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43496</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15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782,510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96819</xdr:rowOff>
    </xdr:from>
    <xdr:to>
      <xdr:col>86</xdr:col>
      <xdr:colOff>25400</xdr:colOff>
      <xdr:row>30</xdr:row>
      <xdr:rowOff>96819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4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120518</xdr:rowOff>
    </xdr:from>
    <xdr:to>
      <xdr:col>85</xdr:col>
      <xdr:colOff>127000</xdr:colOff>
      <xdr:row>38</xdr:row>
      <xdr:rowOff>123955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635618"/>
          <a:ext cx="838200" cy="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86966</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30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64089</xdr:rowOff>
    </xdr:from>
    <xdr:to>
      <xdr:col>85</xdr:col>
      <xdr:colOff>177800</xdr:colOff>
      <xdr:row>38</xdr:row>
      <xdr:rowOff>165689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57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120518</xdr:rowOff>
    </xdr:from>
    <xdr:to>
      <xdr:col>81</xdr:col>
      <xdr:colOff>50800</xdr:colOff>
      <xdr:row>38</xdr:row>
      <xdr:rowOff>125836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635618"/>
          <a:ext cx="889000" cy="5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61348</xdr:rowOff>
    </xdr:from>
    <xdr:to>
      <xdr:col>81</xdr:col>
      <xdr:colOff>101600</xdr:colOff>
      <xdr:row>38</xdr:row>
      <xdr:rowOff>162948</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57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8025</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35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124799</xdr:rowOff>
    </xdr:from>
    <xdr:to>
      <xdr:col>76</xdr:col>
      <xdr:colOff>114300</xdr:colOff>
      <xdr:row>38</xdr:row>
      <xdr:rowOff>125836</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639899"/>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70941</xdr:rowOff>
    </xdr:from>
    <xdr:to>
      <xdr:col>76</xdr:col>
      <xdr:colOff>165100</xdr:colOff>
      <xdr:row>39</xdr:row>
      <xdr:rowOff>1091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58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17618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36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15454</xdr:rowOff>
    </xdr:from>
    <xdr:to>
      <xdr:col>71</xdr:col>
      <xdr:colOff>177800</xdr:colOff>
      <xdr:row>38</xdr:row>
      <xdr:rowOff>124799</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530554"/>
          <a:ext cx="889000" cy="109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68152</xdr:rowOff>
    </xdr:from>
    <xdr:to>
      <xdr:col>72</xdr:col>
      <xdr:colOff>38100</xdr:colOff>
      <xdr:row>38</xdr:row>
      <xdr:rowOff>169752</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58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14830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5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67406</xdr:rowOff>
    </xdr:from>
    <xdr:to>
      <xdr:col>67</xdr:col>
      <xdr:colOff>101600</xdr:colOff>
      <xdr:row>38</xdr:row>
      <xdr:rowOff>169006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58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160133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67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73155</xdr:rowOff>
    </xdr:from>
    <xdr:to>
      <xdr:col>85</xdr:col>
      <xdr:colOff>177800</xdr:colOff>
      <xdr:row>39</xdr:row>
      <xdr:rowOff>3305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5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42516</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55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69718</xdr:rowOff>
    </xdr:from>
    <xdr:to>
      <xdr:col>81</xdr:col>
      <xdr:colOff>101600</xdr:colOff>
      <xdr:row>38</xdr:row>
      <xdr:rowOff>171318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58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162445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75036</xdr:rowOff>
    </xdr:from>
    <xdr:to>
      <xdr:col>76</xdr:col>
      <xdr:colOff>165100</xdr:colOff>
      <xdr:row>39</xdr:row>
      <xdr:rowOff>5186</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590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167763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6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73999</xdr:rowOff>
    </xdr:from>
    <xdr:to>
      <xdr:col>72</xdr:col>
      <xdr:colOff>38100</xdr:colOff>
      <xdr:row>39</xdr:row>
      <xdr:rowOff>4149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58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166726</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8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136104</xdr:rowOff>
    </xdr:from>
    <xdr:to>
      <xdr:col>67</xdr:col>
      <xdr:colOff>101600</xdr:colOff>
      <xdr:row>38</xdr:row>
      <xdr:rowOff>66254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4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36</xdr:row>
      <xdr:rowOff>82781</xdr:rowOff>
    </xdr:from>
    <xdr:ext cx="59901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14795" y="625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156033</xdr:rowOff>
    </xdr:from>
    <xdr:to>
      <xdr:col>85</xdr:col>
      <xdr:colOff>126364</xdr:colOff>
      <xdr:row>58</xdr:row>
      <xdr:rowOff>94526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28533"/>
          <a:ext cx="1269" cy="1310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98353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94526</xdr:rowOff>
    </xdr:from>
    <xdr:to>
      <xdr:col>86</xdr:col>
      <xdr:colOff>25400</xdr:colOff>
      <xdr:row>58</xdr:row>
      <xdr:rowOff>94526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3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102710</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03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592,855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156033</xdr:rowOff>
    </xdr:from>
    <xdr:to>
      <xdr:col>86</xdr:col>
      <xdr:colOff>25400</xdr:colOff>
      <xdr:row>50</xdr:row>
      <xdr:rowOff>156033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2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125296</xdr:rowOff>
    </xdr:from>
    <xdr:to>
      <xdr:col>85</xdr:col>
      <xdr:colOff>127000</xdr:colOff>
      <xdr:row>56</xdr:row>
      <xdr:rowOff>168215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726496"/>
          <a:ext cx="838200" cy="4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130862</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7320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152435</xdr:rowOff>
    </xdr:from>
    <xdr:to>
      <xdr:col>85</xdr:col>
      <xdr:colOff>177800</xdr:colOff>
      <xdr:row>57</xdr:row>
      <xdr:rowOff>82585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75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107148</xdr:rowOff>
    </xdr:from>
    <xdr:to>
      <xdr:col>81</xdr:col>
      <xdr:colOff>50800</xdr:colOff>
      <xdr:row>56</xdr:row>
      <xdr:rowOff>125296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536898"/>
          <a:ext cx="889000" cy="18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151913</xdr:rowOff>
    </xdr:from>
    <xdr:to>
      <xdr:col>81</xdr:col>
      <xdr:colOff>101600</xdr:colOff>
      <xdr:row>57</xdr:row>
      <xdr:rowOff>82063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73190</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84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107148</xdr:rowOff>
    </xdr:from>
    <xdr:to>
      <xdr:col>76</xdr:col>
      <xdr:colOff>114300</xdr:colOff>
      <xdr:row>57</xdr:row>
      <xdr:rowOff>58142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536898"/>
          <a:ext cx="889000" cy="29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134670</xdr:rowOff>
    </xdr:from>
    <xdr:to>
      <xdr:col>76</xdr:col>
      <xdr:colOff>165100</xdr:colOff>
      <xdr:row>57</xdr:row>
      <xdr:rowOff>64820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55947</xdr:rowOff>
    </xdr:from>
    <xdr:ext cx="59901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292795" y="9828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58142</xdr:rowOff>
    </xdr:from>
    <xdr:to>
      <xdr:col>71</xdr:col>
      <xdr:colOff>177800</xdr:colOff>
      <xdr:row>57</xdr:row>
      <xdr:rowOff>96168</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30792"/>
          <a:ext cx="889000" cy="3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146608</xdr:rowOff>
    </xdr:from>
    <xdr:to>
      <xdr:col>72</xdr:col>
      <xdr:colOff>38100</xdr:colOff>
      <xdr:row>57</xdr:row>
      <xdr:rowOff>76758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93285</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129426</xdr:rowOff>
    </xdr:from>
    <xdr:to>
      <xdr:col>67</xdr:col>
      <xdr:colOff>101600</xdr:colOff>
      <xdr:row>57</xdr:row>
      <xdr:rowOff>59576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76103</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14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117415</xdr:rowOff>
    </xdr:from>
    <xdr:to>
      <xdr:col>85</xdr:col>
      <xdr:colOff>177800</xdr:colOff>
      <xdr:row>57</xdr:row>
      <xdr:rowOff>47565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71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140292</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57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74496</xdr:rowOff>
    </xdr:from>
    <xdr:to>
      <xdr:col>81</xdr:col>
      <xdr:colOff>101600</xdr:colOff>
      <xdr:row>57</xdr:row>
      <xdr:rowOff>4646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6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21173</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450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56348</xdr:rowOff>
    </xdr:from>
    <xdr:to>
      <xdr:col>76</xdr:col>
      <xdr:colOff>165100</xdr:colOff>
      <xdr:row>55</xdr:row>
      <xdr:rowOff>157948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48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3025</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26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7342</xdr:rowOff>
    </xdr:from>
    <xdr:to>
      <xdr:col>72</xdr:col>
      <xdr:colOff>38100</xdr:colOff>
      <xdr:row>57</xdr:row>
      <xdr:rowOff>108942</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79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100069</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03795" y="9872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45368</xdr:rowOff>
    </xdr:from>
    <xdr:to>
      <xdr:col>67</xdr:col>
      <xdr:colOff>101600</xdr:colOff>
      <xdr:row>57</xdr:row>
      <xdr:rowOff>146968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1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138095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1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71</xdr:row>
      <xdr:rowOff>21970</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147062</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148562"/>
          <a:ext cx="1269" cy="1494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128414</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672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93739</xdr:rowOff>
    </xdr:from>
    <xdr:ext cx="690189"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19237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1,373,237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147062</xdr:rowOff>
    </xdr:from>
    <xdr:to>
      <xdr:col>86</xdr:col>
      <xdr:colOff>25400</xdr:colOff>
      <xdr:row>70</xdr:row>
      <xdr:rowOff>147062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14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45865</xdr:rowOff>
    </xdr:from>
    <xdr:ext cx="534377"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418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22988</xdr:rowOff>
    </xdr:from>
    <xdr:to>
      <xdr:col>85</xdr:col>
      <xdr:colOff>177800</xdr:colOff>
      <xdr:row>79</xdr:row>
      <xdr:rowOff>124588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56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27194</xdr:rowOff>
    </xdr:from>
    <xdr:to>
      <xdr:col>81</xdr:col>
      <xdr:colOff>101600</xdr:colOff>
      <xdr:row>79</xdr:row>
      <xdr:rowOff>128794</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5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145321</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14111" y="1334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29631</xdr:rowOff>
    </xdr:from>
    <xdr:to>
      <xdr:col>76</xdr:col>
      <xdr:colOff>165100</xdr:colOff>
      <xdr:row>79</xdr:row>
      <xdr:rowOff>131231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57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147758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25111" y="1334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27823</xdr:rowOff>
    </xdr:from>
    <xdr:to>
      <xdr:col>72</xdr:col>
      <xdr:colOff>38100</xdr:colOff>
      <xdr:row>79</xdr:row>
      <xdr:rowOff>129423</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57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145950</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36111" y="1334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32257</xdr:rowOff>
    </xdr:from>
    <xdr:to>
      <xdr:col>67</xdr:col>
      <xdr:colOff>101600</xdr:colOff>
      <xdr:row>79</xdr:row>
      <xdr:rowOff>133857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57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150384</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47111" y="1335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1414</xdr:rowOff>
    </xdr:from>
    <xdr:ext cx="249299"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545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12402</xdr:rowOff>
    </xdr:from>
    <xdr:to>
      <xdr:col>85</xdr:col>
      <xdr:colOff>126364</xdr:colOff>
      <xdr:row>99</xdr:row>
      <xdr:rowOff>44450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14352"/>
          <a:ext cx="1269" cy="140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130529</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389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12402</xdr:rowOff>
    </xdr:from>
    <xdr:to>
      <xdr:col>86</xdr:col>
      <xdr:colOff>25400</xdr:colOff>
      <xdr:row>91</xdr:row>
      <xdr:rowOff>12402</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1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68352</xdr:rowOff>
    </xdr:from>
    <xdr:to>
      <xdr:col>85</xdr:col>
      <xdr:colOff>127000</xdr:colOff>
      <xdr:row>98</xdr:row>
      <xdr:rowOff>6183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699002"/>
          <a:ext cx="838200" cy="10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81811</xdr:rowOff>
    </xdr:from>
    <xdr:ext cx="599010"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410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58934</xdr:rowOff>
    </xdr:from>
    <xdr:to>
      <xdr:col>85</xdr:col>
      <xdr:colOff>177800</xdr:colOff>
      <xdr:row>97</xdr:row>
      <xdr:rowOff>160534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68352</xdr:rowOff>
    </xdr:from>
    <xdr:to>
      <xdr:col>81</xdr:col>
      <xdr:colOff>50800</xdr:colOff>
      <xdr:row>98</xdr:row>
      <xdr:rowOff>15227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699002"/>
          <a:ext cx="889000" cy="11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62849</xdr:rowOff>
    </xdr:from>
    <xdr:to>
      <xdr:col>81</xdr:col>
      <xdr:colOff>101600</xdr:colOff>
      <xdr:row>97</xdr:row>
      <xdr:rowOff>164449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155576</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181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130623</xdr:rowOff>
    </xdr:from>
    <xdr:to>
      <xdr:col>76</xdr:col>
      <xdr:colOff>114300</xdr:colOff>
      <xdr:row>98</xdr:row>
      <xdr:rowOff>15227</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61273"/>
          <a:ext cx="889000" cy="5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53711</xdr:rowOff>
    </xdr:from>
    <xdr:to>
      <xdr:col>76</xdr:col>
      <xdr:colOff>165100</xdr:colOff>
      <xdr:row>97</xdr:row>
      <xdr:rowOff>155311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388</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292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130623</xdr:rowOff>
    </xdr:from>
    <xdr:to>
      <xdr:col>71</xdr:col>
      <xdr:colOff>177800</xdr:colOff>
      <xdr:row>98</xdr:row>
      <xdr:rowOff>30811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761273"/>
          <a:ext cx="889000" cy="7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58032</xdr:rowOff>
    </xdr:from>
    <xdr:to>
      <xdr:col>72</xdr:col>
      <xdr:colOff>38100</xdr:colOff>
      <xdr:row>97</xdr:row>
      <xdr:rowOff>159632</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4709</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03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57916</xdr:rowOff>
    </xdr:from>
    <xdr:to>
      <xdr:col>67</xdr:col>
      <xdr:colOff>101600</xdr:colOff>
      <xdr:row>97</xdr:row>
      <xdr:rowOff>159516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4593</xdr:rowOff>
    </xdr:from>
    <xdr:ext cx="59901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14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126833</xdr:rowOff>
    </xdr:from>
    <xdr:to>
      <xdr:col>85</xdr:col>
      <xdr:colOff>177800</xdr:colOff>
      <xdr:row>98</xdr:row>
      <xdr:rowOff>56983</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5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105260</xdr:rowOff>
    </xdr:from>
    <xdr:ext cx="599010"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35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17552</xdr:rowOff>
    </xdr:from>
    <xdr:to>
      <xdr:col>81</xdr:col>
      <xdr:colOff>101600</xdr:colOff>
      <xdr:row>97</xdr:row>
      <xdr:rowOff>119152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64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135679</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181795" y="1642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135877</xdr:rowOff>
    </xdr:from>
    <xdr:to>
      <xdr:col>76</xdr:col>
      <xdr:colOff>165100</xdr:colOff>
      <xdr:row>98</xdr:row>
      <xdr:rowOff>66027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6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57154</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292795" y="16859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79823</xdr:rowOff>
    </xdr:from>
    <xdr:to>
      <xdr:col>72</xdr:col>
      <xdr:colOff>38100</xdr:colOff>
      <xdr:row>98</xdr:row>
      <xdr:rowOff>9973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1100</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03795" y="1680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151461</xdr:rowOff>
    </xdr:from>
    <xdr:to>
      <xdr:col>67</xdr:col>
      <xdr:colOff>101600</xdr:colOff>
      <xdr:row>98</xdr:row>
      <xdr:rowOff>81611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8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72738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7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7295</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493695"/>
          <a:ext cx="1269" cy="116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4132</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690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125422</xdr:rowOff>
    </xdr:from>
    <xdr:ext cx="534377"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26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7295</xdr:rowOff>
    </xdr:from>
    <xdr:to>
      <xdr:col>116</xdr:col>
      <xdr:colOff>152400</xdr:colOff>
      <xdr:row>32</xdr:row>
      <xdr:rowOff>7295</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49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93032</xdr:rowOff>
    </xdr:from>
    <xdr:ext cx="378565"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366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70155</xdr:rowOff>
    </xdr:from>
    <xdr:to>
      <xdr:col>116</xdr:col>
      <xdr:colOff>114300</xdr:colOff>
      <xdr:row>39</xdr:row>
      <xdr:rowOff>305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5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76281</xdr:rowOff>
    </xdr:from>
    <xdr:to>
      <xdr:col>112</xdr:col>
      <xdr:colOff>38100</xdr:colOff>
      <xdr:row>39</xdr:row>
      <xdr:rowOff>6431</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22958</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4017" y="6366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69241</xdr:rowOff>
    </xdr:from>
    <xdr:to>
      <xdr:col>107</xdr:col>
      <xdr:colOff>101600</xdr:colOff>
      <xdr:row>38</xdr:row>
      <xdr:rowOff>170841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15917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5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60599</xdr:rowOff>
    </xdr:from>
    <xdr:to>
      <xdr:col>102</xdr:col>
      <xdr:colOff>165100</xdr:colOff>
      <xdr:row>38</xdr:row>
      <xdr:rowOff>162199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7276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6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63571</xdr:rowOff>
    </xdr:from>
    <xdr:to>
      <xdr:col>98</xdr:col>
      <xdr:colOff>38100</xdr:colOff>
      <xdr:row>38</xdr:row>
      <xdr:rowOff>165171</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10248</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7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48582</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5636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a:extLst>
            <a:ext uri="{FF2B5EF4-FFF2-40B4-BE49-F238E27FC236}">
              <a16:creationId xmlns:a16="http://schemas.microsoft.com/office/drawing/2014/main" id="{00000000-0008-0000-07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9" name="前年度繰上充用金最小値テキスト">
          <a:extLst>
            <a:ext uri="{FF2B5EF4-FFF2-40B4-BE49-F238E27FC236}">
              <a16:creationId xmlns:a16="http://schemas.microsoft.com/office/drawing/2014/main" id="{00000000-0008-0000-0700-00001F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801" name="前年度繰上充用金最大値テキスト">
          <a:extLst>
            <a:ext uri="{FF2B5EF4-FFF2-40B4-BE49-F238E27FC236}">
              <a16:creationId xmlns:a16="http://schemas.microsoft.com/office/drawing/2014/main" id="{00000000-0008-0000-0700-000021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4" name="前年度繰上充用金平均値テキスト">
          <a:extLst>
            <a:ext uri="{FF2B5EF4-FFF2-40B4-BE49-F238E27FC236}">
              <a16:creationId xmlns:a16="http://schemas.microsoft.com/office/drawing/2014/main" id="{00000000-0008-0000-0700-000024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49</xdr:row>
      <xdr:rowOff>123190</xdr:rowOff>
    </xdr:from>
    <xdr:to>
      <xdr:col>112</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1272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66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3" name="前年度繰上充用金該当値テキスト">
          <a:extLst>
            <a:ext uri="{FF2B5EF4-FFF2-40B4-BE49-F238E27FC236}">
              <a16:creationId xmlns:a16="http://schemas.microsoft.com/office/drawing/2014/main" id="{00000000-0008-0000-0700-000037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総務費：住民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230,311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円となっており、ふるさと応援基金積立金</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の増やふるさと応援寄附金の返礼品に係る経費の増によりに</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前年度比で増となっている</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。各種基金への</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積立金の金額が大きい年度は高い水準</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民生費</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157,167</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介護サービス特別会計繰出金が減額となったこと</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により前</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比で</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減となっている</a:t>
          </a:r>
          <a:r>
            <a:rPr kumimoji="1" lang="ja-JP" altLang="ja-JP" sz="800">
              <a:solidFill>
                <a:srgbClr val="FF0000"/>
              </a:solidFill>
              <a:effectLst/>
              <a:latin typeface="ＭＳ Ｐゴシック" panose="020B0600070205080204" pitchFamily="50" charset="-128"/>
              <a:ea typeface="ＭＳ Ｐゴシック" panose="020B0600070205080204" pitchFamily="50" charset="-128"/>
              <a:cs typeface="+mn-cs"/>
            </a:rPr>
            <a:t>。全国平均と比較して合計特殊出生率が高い水準にあることから、大潟村の高齢化率</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が</a:t>
          </a:r>
          <a:r>
            <a:rPr kumimoji="1" lang="ja-JP" altLang="ja-JP" sz="800">
              <a:solidFill>
                <a:srgbClr val="FF0000"/>
              </a:solidFill>
              <a:effectLst/>
              <a:latin typeface="ＭＳ Ｐゴシック" panose="020B0600070205080204" pitchFamily="50" charset="-128"/>
              <a:ea typeface="ＭＳ Ｐゴシック" panose="020B0600070205080204" pitchFamily="50" charset="-128"/>
              <a:cs typeface="+mn-cs"/>
            </a:rPr>
            <a:t>比較的低いこともあり、</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ja-JP" sz="800">
              <a:solidFill>
                <a:srgbClr val="FF0000"/>
              </a:solidFill>
              <a:effectLst/>
              <a:latin typeface="ＭＳ Ｐゴシック" panose="020B0600070205080204" pitchFamily="50" charset="-128"/>
              <a:ea typeface="ＭＳ Ｐゴシック" panose="020B0600070205080204" pitchFamily="50" charset="-128"/>
              <a:cs typeface="+mn-cs"/>
            </a:rPr>
            <a:t>と比べ福祉関係の扶助費や保健関係の給付費等が低い水準で推移している。</a:t>
          </a:r>
          <a:endParaRPr lang="ja-JP" altLang="ja-JP" sz="800">
            <a:solidFill>
              <a:srgbClr val="FF0000"/>
            </a:solidFill>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農林水産業費：住民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134,724</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年度に実施した</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産地パワーアップ事業の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完了</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に伴い</a:t>
          </a:r>
          <a:r>
            <a:rPr kumimoji="1" lang="ja-JP" altLang="ja-JP" sz="800">
              <a:solidFill>
                <a:srgbClr val="FF0000"/>
              </a:solidFill>
              <a:effectLst/>
              <a:latin typeface="ＭＳ Ｐゴシック" panose="020B0600070205080204" pitchFamily="50" charset="-128"/>
              <a:ea typeface="ＭＳ Ｐゴシック" panose="020B0600070205080204" pitchFamily="50" charset="-128"/>
              <a:cs typeface="+mn-cs"/>
            </a:rPr>
            <a:t>前年度</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比</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で減</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となっている。農業分野は基幹産業であることから補助費が多額となっていることに加え、国庫補助による暗渠改修事業等を活用している年度は</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特に</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高い水準となっている。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土木費：住民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43,375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ja-JP" sz="800">
              <a:solidFill>
                <a:srgbClr val="FF0000"/>
              </a:solidFill>
              <a:effectLst/>
              <a:latin typeface="ＭＳ Ｐゴシック" panose="020B0600070205080204" pitchFamily="50" charset="-128"/>
              <a:ea typeface="ＭＳ Ｐゴシック" panose="020B0600070205080204" pitchFamily="50" charset="-128"/>
              <a:cs typeface="+mn-cs"/>
            </a:rPr>
            <a:t>、</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前年度比で増加している。</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社会資本総合整備事業等を活用した大規模な普通建設事業を行った年度は高い水準となっている。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消防費：</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48,265</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円となっており、近年はほぼ平年並みの水準で推移している。</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年度で類似団体値の</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倍ほどとなっているが、防災行政無線の更新事業を実施したためである。主なものは一部事務組合への負担金である。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人当たりのコストが</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137,526</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年度に実施した</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認定こども園等建設事業の</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周辺整備事業</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終了に伴い減となっている。今後は</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認定こども園関連工事を行う前の</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800">
              <a:solidFill>
                <a:srgbClr val="FF0000"/>
              </a:solidFill>
              <a:effectLst/>
              <a:latin typeface="ＭＳ Ｐゴシック" panose="020B0600070205080204" pitchFamily="50" charset="-128"/>
              <a:ea typeface="ＭＳ Ｐゴシック" panose="020B0600070205080204" pitchFamily="50" charset="-128"/>
              <a:cs typeface="+mn-cs"/>
            </a:rPr>
            <a:t>27</a:t>
          </a:r>
          <a:r>
            <a:rPr kumimoji="1" lang="ja-JP" altLang="en-US" sz="800">
              <a:solidFill>
                <a:srgbClr val="FF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並みの水準</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に戻り</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推移する見込みである。</a:t>
          </a:r>
          <a:endParaRPr lang="ja-JP" altLang="ja-JP" sz="8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公債費：住民</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人当たりのコストは</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110,088</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円で平成</a:t>
          </a:r>
          <a:r>
            <a:rPr kumimoji="1" lang="en-US" altLang="ja-JP" sz="8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年度に繰上償還を実施したことにより</a:t>
          </a:r>
          <a:r>
            <a:rPr kumimoji="1" lang="ja-JP" altLang="en-US" sz="800">
              <a:solidFill>
                <a:schemeClr val="dk1"/>
              </a:solidFill>
              <a:effectLst/>
              <a:latin typeface="ＭＳ Ｐゴシック" panose="020B0600070205080204" pitchFamily="50" charset="-128"/>
              <a:ea typeface="ＭＳ Ｐゴシック" panose="020B0600070205080204" pitchFamily="50" charset="-128"/>
              <a:cs typeface="+mn-cs"/>
            </a:rPr>
            <a:t>相対的に</a:t>
          </a:r>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減となっている。今後も計画的な繰上償還などにより公債費負担の軽減を図ることとする。</a:t>
          </a:r>
          <a:endParaRPr lang="ja-JP" altLang="ja-JP" sz="800">
            <a:effectLst/>
            <a:latin typeface="ＭＳ Ｐゴシック" panose="020B0600070205080204" pitchFamily="50" charset="-128"/>
            <a:ea typeface="ＭＳ Ｐゴシック" panose="020B0600070205080204" pitchFamily="50" charset="-128"/>
          </a:endParaRPr>
        </a:p>
        <a:p>
          <a:r>
            <a:rPr kumimoji="1" lang="ja-JP" altLang="ja-JP" sz="800">
              <a:solidFill>
                <a:schemeClr val="dk1"/>
              </a:solidFill>
              <a:effectLst/>
              <a:latin typeface="ＭＳ Ｐゴシック" panose="020B0600070205080204" pitchFamily="50" charset="-128"/>
              <a:ea typeface="ＭＳ Ｐゴシック" panose="020B0600070205080204" pitchFamily="50" charset="-128"/>
              <a:cs typeface="+mn-cs"/>
            </a:rPr>
            <a:t>今後は、各事業の意義、成果、継続性、生産性を考慮し、経営感覚を強く意識して事務事業の見直しを行い、行政の効率化とコスト削減に取り組む。</a:t>
          </a:r>
          <a:endParaRPr lang="ja-JP" altLang="ja-JP" sz="8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実質収支額は前年度比で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0.83</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ポイントの減となっている。年度ごとに数値の増減はあるが、黒字で推移している。実質単年度収支については、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財源確保のため財政調整基金の取崩</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を実施したため、前年度比で</a:t>
          </a:r>
          <a:r>
            <a:rPr kumimoji="1" lang="en-US" altLang="ja-JP" sz="1100">
              <a:solidFill>
                <a:srgbClr val="FF0000"/>
              </a:solidFill>
              <a:effectLst/>
              <a:latin typeface="ＭＳ Ｐゴシック" panose="020B0600070205080204" pitchFamily="50" charset="-128"/>
              <a:ea typeface="ＭＳ Ｐゴシック" panose="020B0600070205080204" pitchFamily="50" charset="-128"/>
              <a:cs typeface="+mn-cs"/>
            </a:rPr>
            <a:t>14.61</a:t>
          </a:r>
          <a:r>
            <a:rPr kumimoji="1" lang="ja-JP" altLang="en-US" sz="1100">
              <a:solidFill>
                <a:srgbClr val="FF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の大幅な減</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なり、マイナスに転じた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財政調整基金残高は前年度比で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6.16</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ポイントの減で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あるが、これは積立額が財源確保のための取崩額を下回ったことが要因である。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今後は計画的に積立てを行い、将来的な歳入減少、歳出増加に備えて財政調整基金残高の確保を図る。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秋田県大潟村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一般会計で前年度と比較して黒字額の標準財政規模比が</a:t>
          </a:r>
          <a:r>
            <a:rPr kumimoji="1" lang="en-US" altLang="ja-JP" sz="1400">
              <a:latin typeface="ＭＳ ゴシック" pitchFamily="49" charset="-128"/>
              <a:ea typeface="ＭＳ ゴシック" pitchFamily="49" charset="-128"/>
            </a:rPr>
            <a:t>0.91</a:t>
          </a:r>
          <a:r>
            <a:rPr kumimoji="1" lang="ja-JP" altLang="en-US" sz="1400">
              <a:latin typeface="ＭＳ ゴシック" pitchFamily="49" charset="-128"/>
              <a:ea typeface="ＭＳ ゴシック" pitchFamily="49" charset="-128"/>
            </a:rPr>
            <a:t>ポイントの減となっている。平成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年度の天候不順により農業所得が減少したため地方税収入が前年度と比べて減となっていることが主な理由である。</a:t>
          </a:r>
        </a:p>
        <a:p>
          <a:r>
            <a:rPr kumimoji="1" lang="ja-JP" altLang="en-US" sz="1400">
              <a:latin typeface="ＭＳ ゴシック" pitchFamily="49" charset="-128"/>
              <a:ea typeface="ＭＳ ゴシック" pitchFamily="49" charset="-128"/>
            </a:rPr>
            <a:t>　前年度と比較して標準財政規模比の黒字額が増となった特別会計は、介護保険事業、水道事業、公共下水道事業、診療所特別会計である。介護保険事業では保険給付費の減、水道事業では基金積立金の減、公共下水道事業では償還完了に伴った元利償還金の減、診療所特別会計では医業費の実績により減となったこと等が主な理由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前年度と比較して標準財政規模比の黒字額が減となった特別会計は、国民健康保険事業、介護サービス事業の各会計である。国民健康保険事業では国民健康保険事業費納付金の増、</a:t>
          </a:r>
          <a:r>
            <a:rPr kumimoji="1" lang="ja-JP" altLang="en-US" sz="1400">
              <a:solidFill>
                <a:srgbClr val="FF0000"/>
              </a:solidFill>
              <a:latin typeface="ＭＳ ゴシック" pitchFamily="49" charset="-128"/>
              <a:ea typeface="ＭＳ ゴシック" pitchFamily="49" charset="-128"/>
            </a:rPr>
            <a:t>介護サービス事業</a:t>
          </a:r>
          <a:r>
            <a:rPr kumimoji="1" lang="ja-JP" altLang="en-US" sz="1400">
              <a:latin typeface="ＭＳ ゴシック" pitchFamily="49" charset="-128"/>
              <a:ea typeface="ＭＳ ゴシック" pitchFamily="49" charset="-128"/>
            </a:rPr>
            <a:t>では空調システムの改修事業があったことにより黒字額の標準財政規模比は減となったものの、いずれの会計でも赤字はなく、おおむね良好な運営である。</a:t>
          </a:r>
        </a:p>
        <a:p>
          <a:r>
            <a:rPr kumimoji="1" lang="ja-JP" altLang="en-US" sz="1400">
              <a:latin typeface="ＭＳ ゴシック" pitchFamily="49" charset="-128"/>
              <a:ea typeface="ＭＳ ゴシック" pitchFamily="49" charset="-128"/>
            </a:rPr>
            <a:t>　今後も各会計ともに収入の確保、経費の縮減を図り、健全な運営に努める。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3241580</v>
      </c>
      <c r="BO4" s="431"/>
      <c r="BP4" s="431"/>
      <c r="BQ4" s="431"/>
      <c r="BR4" s="431"/>
      <c r="BS4" s="431"/>
      <c r="BT4" s="431"/>
      <c r="BU4" s="432"/>
      <c r="BV4" s="430">
        <v>3880940</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5</v>
      </c>
      <c r="CU4" s="437"/>
      <c r="CV4" s="437"/>
      <c r="CW4" s="437"/>
      <c r="CX4" s="437"/>
      <c r="CY4" s="437"/>
      <c r="CZ4" s="437"/>
      <c r="DA4" s="438"/>
      <c r="DB4" s="436">
        <v>5.9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3128753</v>
      </c>
      <c r="BO5" s="468"/>
      <c r="BP5" s="468"/>
      <c r="BQ5" s="468"/>
      <c r="BR5" s="468"/>
      <c r="BS5" s="468"/>
      <c r="BT5" s="468"/>
      <c r="BU5" s="469"/>
      <c r="BV5" s="467">
        <v>3756084</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94.9</v>
      </c>
      <c r="CU5" s="465"/>
      <c r="CV5" s="465"/>
      <c r="CW5" s="465"/>
      <c r="CX5" s="465"/>
      <c r="CY5" s="465"/>
      <c r="CZ5" s="465"/>
      <c r="DA5" s="466"/>
      <c r="DB5" s="464">
        <v>91.3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112827</v>
      </c>
      <c r="BO6" s="468"/>
      <c r="BP6" s="468"/>
      <c r="BQ6" s="468"/>
      <c r="BR6" s="468"/>
      <c r="BS6" s="468"/>
      <c r="BT6" s="468"/>
      <c r="BU6" s="469"/>
      <c r="BV6" s="467">
        <v>124856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98.5</v>
      </c>
      <c r="CU6" s="505"/>
      <c r="CV6" s="505"/>
      <c r="CW6" s="505"/>
      <c r="CX6" s="505"/>
      <c r="CY6" s="505"/>
      <c r="CZ6" s="505"/>
      <c r="DA6" s="506"/>
      <c r="DB6" s="504">
        <v>95.7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105</v>
      </c>
      <c r="AV7" s="500"/>
      <c r="AW7" s="500"/>
      <c r="AX7" s="500"/>
      <c r="AY7" s="501" t="s">
        <v>106</v>
      </c>
      <c r="AZ7" s="502"/>
      <c r="BA7" s="502"/>
      <c r="BB7" s="502"/>
      <c r="BC7" s="502"/>
      <c r="BD7" s="502"/>
      <c r="BE7" s="502"/>
      <c r="BF7" s="502"/>
      <c r="BG7" s="502"/>
      <c r="BH7" s="502"/>
      <c r="BI7" s="502"/>
      <c r="BJ7" s="502"/>
      <c r="BK7" s="502"/>
      <c r="BL7" s="502"/>
      <c r="BM7" s="503"/>
      <c r="BN7" s="467">
        <v>5511</v>
      </c>
      <c r="BO7" s="468"/>
      <c r="BP7" s="468"/>
      <c r="BQ7" s="468"/>
      <c r="BR7" s="468"/>
      <c r="BS7" s="468"/>
      <c r="BT7" s="468"/>
      <c r="BU7" s="469"/>
      <c r="BV7" s="467">
        <v>100</v>
      </c>
      <c r="BW7" s="468"/>
      <c r="BX7" s="468"/>
      <c r="BY7" s="468"/>
      <c r="BZ7" s="468"/>
      <c r="CA7" s="468"/>
      <c r="CB7" s="468"/>
      <c r="CC7" s="469"/>
      <c r="CD7" s="470" t="s">
        <v>107</v>
      </c>
      <c r="CE7" s="471"/>
      <c r="CF7" s="471"/>
      <c r="CG7" s="471"/>
      <c r="CH7" s="471"/>
      <c r="CI7" s="471"/>
      <c r="CJ7" s="471"/>
      <c r="CK7" s="471"/>
      <c r="CL7" s="471"/>
      <c r="CM7" s="471"/>
      <c r="CN7" s="471"/>
      <c r="CO7" s="471"/>
      <c r="CP7" s="471"/>
      <c r="CQ7" s="471"/>
      <c r="CR7" s="471"/>
      <c r="CS7" s="472"/>
      <c r="CT7" s="467">
        <v>2127117</v>
      </c>
      <c r="CU7" s="468"/>
      <c r="CV7" s="468"/>
      <c r="CW7" s="468"/>
      <c r="CX7" s="468"/>
      <c r="CY7" s="468"/>
      <c r="CZ7" s="468"/>
      <c r="DA7" s="469"/>
      <c r="DB7" s="467">
        <v>2121621</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108</v>
      </c>
      <c r="AN8" s="497"/>
      <c r="AO8" s="497"/>
      <c r="AP8" s="497"/>
      <c r="AQ8" s="497"/>
      <c r="AR8" s="497"/>
      <c r="AS8" s="497"/>
      <c r="AT8" s="498"/>
      <c r="AU8" s="499" t="s">
        <v>109</v>
      </c>
      <c r="AV8" s="500"/>
      <c r="AW8" s="500"/>
      <c r="AX8" s="500"/>
      <c r="AY8" s="501" t="s">
        <v>110</v>
      </c>
      <c r="AZ8" s="502"/>
      <c r="BA8" s="502"/>
      <c r="BB8" s="502"/>
      <c r="BC8" s="502"/>
      <c r="BD8" s="502"/>
      <c r="BE8" s="502"/>
      <c r="BF8" s="502"/>
      <c r="BG8" s="502"/>
      <c r="BH8" s="502"/>
      <c r="BI8" s="502"/>
      <c r="BJ8" s="502"/>
      <c r="BK8" s="502"/>
      <c r="BL8" s="502"/>
      <c r="BM8" s="503"/>
      <c r="BN8" s="467">
        <v>107316</v>
      </c>
      <c r="BO8" s="468"/>
      <c r="BP8" s="468"/>
      <c r="BQ8" s="468"/>
      <c r="BR8" s="468"/>
      <c r="BS8" s="468"/>
      <c r="BT8" s="468"/>
      <c r="BU8" s="469"/>
      <c r="BV8" s="467">
        <v>124756</v>
      </c>
      <c r="BW8" s="468"/>
      <c r="BX8" s="468"/>
      <c r="BY8" s="468"/>
      <c r="BZ8" s="468"/>
      <c r="CA8" s="468"/>
      <c r="CB8" s="468"/>
      <c r="CC8" s="469"/>
      <c r="CD8" s="470" t="s">
        <v>111</v>
      </c>
      <c r="CE8" s="471"/>
      <c r="CF8" s="471"/>
      <c r="CG8" s="471"/>
      <c r="CH8" s="471"/>
      <c r="CI8" s="471"/>
      <c r="CJ8" s="471"/>
      <c r="CK8" s="471"/>
      <c r="CL8" s="471"/>
      <c r="CM8" s="471"/>
      <c r="CN8" s="471"/>
      <c r="CO8" s="471"/>
      <c r="CP8" s="471"/>
      <c r="CQ8" s="471"/>
      <c r="CR8" s="471"/>
      <c r="CS8" s="472"/>
      <c r="CT8" s="507">
        <v>0.37</v>
      </c>
      <c r="CU8" s="508"/>
      <c r="CV8" s="508"/>
      <c r="CW8" s="508"/>
      <c r="CX8" s="508"/>
      <c r="CY8" s="508"/>
      <c r="CZ8" s="508"/>
      <c r="DA8" s="509"/>
      <c r="DB8" s="507">
        <v>0.36</v>
      </c>
      <c r="DC8" s="508"/>
      <c r="DD8" s="508"/>
      <c r="DE8" s="508"/>
      <c r="DF8" s="508"/>
      <c r="DG8" s="508"/>
      <c r="DH8" s="508"/>
      <c r="DI8" s="509"/>
      <c r="DJ8" s="186"/>
      <c r="DK8" s="186"/>
      <c r="DL8" s="186"/>
      <c r="DM8" s="186"/>
      <c r="DN8" s="186"/>
      <c r="DO8" s="186"/>
    </row>
    <row r="9" spans="1:119" ht="18.75" customHeight="1" thickBot="1" x14ac:dyDescent="0.2">
      <c r="A9" s="187"/>
      <c r="B9" s="461" t="s">
        <v>112</v>
      </c>
      <c r="C9" s="462"/>
      <c r="D9" s="462"/>
      <c r="E9" s="462"/>
      <c r="F9" s="462"/>
      <c r="G9" s="462"/>
      <c r="H9" s="462"/>
      <c r="I9" s="462"/>
      <c r="J9" s="462"/>
      <c r="K9" s="510"/>
      <c r="L9" s="511" t="s">
        <v>113</v>
      </c>
      <c r="M9" s="512"/>
      <c r="N9" s="512"/>
      <c r="O9" s="512"/>
      <c r="P9" s="512"/>
      <c r="Q9" s="513"/>
      <c r="R9" s="514">
        <v>3110</v>
      </c>
      <c r="S9" s="515"/>
      <c r="T9" s="515"/>
      <c r="U9" s="515"/>
      <c r="V9" s="516"/>
      <c r="W9" s="424" t="s">
        <v>114</v>
      </c>
      <c r="X9" s="425"/>
      <c r="Y9" s="425"/>
      <c r="Z9" s="425"/>
      <c r="AA9" s="425"/>
      <c r="AB9" s="425"/>
      <c r="AC9" s="425"/>
      <c r="AD9" s="425"/>
      <c r="AE9" s="425"/>
      <c r="AF9" s="425"/>
      <c r="AG9" s="425"/>
      <c r="AH9" s="425"/>
      <c r="AI9" s="425"/>
      <c r="AJ9" s="425"/>
      <c r="AK9" s="425"/>
      <c r="AL9" s="426"/>
      <c r="AM9" s="496" t="s">
        <v>115</v>
      </c>
      <c r="AN9" s="497"/>
      <c r="AO9" s="497"/>
      <c r="AP9" s="497"/>
      <c r="AQ9" s="497"/>
      <c r="AR9" s="497"/>
      <c r="AS9" s="497"/>
      <c r="AT9" s="498"/>
      <c r="AU9" s="499" t="s">
        <v>94</v>
      </c>
      <c r="AV9" s="500"/>
      <c r="AW9" s="500"/>
      <c r="AX9" s="500"/>
      <c r="AY9" s="501" t="s">
        <v>116</v>
      </c>
      <c r="AZ9" s="502"/>
      <c r="BA9" s="502"/>
      <c r="BB9" s="502"/>
      <c r="BC9" s="502"/>
      <c r="BD9" s="502"/>
      <c r="BE9" s="502"/>
      <c r="BF9" s="502"/>
      <c r="BG9" s="502"/>
      <c r="BH9" s="502"/>
      <c r="BI9" s="502"/>
      <c r="BJ9" s="502"/>
      <c r="BK9" s="502"/>
      <c r="BL9" s="502"/>
      <c r="BM9" s="503"/>
      <c r="BN9" s="467">
        <v>-17438</v>
      </c>
      <c r="BO9" s="468"/>
      <c r="BP9" s="468"/>
      <c r="BQ9" s="468"/>
      <c r="BR9" s="468"/>
      <c r="BS9" s="468"/>
      <c r="BT9" s="468"/>
      <c r="BU9" s="469"/>
      <c r="BV9" s="467">
        <v>-3108</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13.9</v>
      </c>
      <c r="CU9" s="465"/>
      <c r="CV9" s="465"/>
      <c r="CW9" s="465"/>
      <c r="CX9" s="465"/>
      <c r="CY9" s="465"/>
      <c r="CZ9" s="465"/>
      <c r="DA9" s="466"/>
      <c r="DB9" s="464">
        <v>19.5</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3218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20000</v>
      </c>
      <c r="BO10" s="468"/>
      <c r="BP10" s="468"/>
      <c r="BQ10" s="468"/>
      <c r="BR10" s="468"/>
      <c r="BS10" s="468"/>
      <c r="BT10" s="468"/>
      <c r="BU10" s="469"/>
      <c r="BV10" s="467">
        <v>71000</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94</v>
      </c>
      <c r="AV11" s="500"/>
      <c r="AW11" s="500"/>
      <c r="AX11" s="500"/>
      <c r="AY11" s="501" t="s">
        <v>125</v>
      </c>
      <c r="AZ11" s="502"/>
      <c r="BA11" s="502"/>
      <c r="BB11" s="502"/>
      <c r="BC11" s="502"/>
      <c r="BD11" s="502"/>
      <c r="BE11" s="502"/>
      <c r="BF11" s="502"/>
      <c r="BG11" s="502"/>
      <c r="BH11" s="502"/>
      <c r="BI11" s="502"/>
      <c r="BJ11" s="502"/>
      <c r="BK11" s="502"/>
      <c r="BL11" s="502"/>
      <c r="BM11" s="503"/>
      <c r="BN11" s="467">
        <v>4897</v>
      </c>
      <c r="BO11" s="468"/>
      <c r="BP11" s="468"/>
      <c r="BQ11" s="468"/>
      <c r="BR11" s="468"/>
      <c r="BS11" s="468"/>
      <c r="BT11" s="468"/>
      <c r="BU11" s="469"/>
      <c r="BV11" s="467">
        <v>200000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3164</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94</v>
      </c>
      <c r="AV12" s="500"/>
      <c r="AW12" s="500"/>
      <c r="AX12" s="500"/>
      <c r="AY12" s="501" t="s">
        <v>134</v>
      </c>
      <c r="AZ12" s="502"/>
      <c r="BA12" s="502"/>
      <c r="BB12" s="502"/>
      <c r="BC12" s="502"/>
      <c r="BD12" s="502"/>
      <c r="BE12" s="502"/>
      <c r="BF12" s="502"/>
      <c r="BG12" s="502"/>
      <c r="BH12" s="502"/>
      <c r="BI12" s="502"/>
      <c r="BJ12" s="502"/>
      <c r="BK12" s="502"/>
      <c r="BL12" s="502"/>
      <c r="BM12" s="503"/>
      <c r="BN12" s="467">
        <v>150000</v>
      </c>
      <c r="BO12" s="468"/>
      <c r="BP12" s="468"/>
      <c r="BQ12" s="468"/>
      <c r="BR12" s="468"/>
      <c r="BS12" s="468"/>
      <c r="BT12" s="468"/>
      <c r="BU12" s="469"/>
      <c r="BV12" s="467">
        <v>100000</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136</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138</v>
      </c>
      <c r="N13" s="559"/>
      <c r="O13" s="559"/>
      <c r="P13" s="559"/>
      <c r="Q13" s="560"/>
      <c r="R13" s="551">
        <v>3152</v>
      </c>
      <c r="S13" s="552"/>
      <c r="T13" s="552"/>
      <c r="U13" s="552"/>
      <c r="V13" s="553"/>
      <c r="W13" s="483" t="s">
        <v>139</v>
      </c>
      <c r="X13" s="484"/>
      <c r="Y13" s="484"/>
      <c r="Z13" s="484"/>
      <c r="AA13" s="484"/>
      <c r="AB13" s="474"/>
      <c r="AC13" s="518">
        <v>1552</v>
      </c>
      <c r="AD13" s="519"/>
      <c r="AE13" s="519"/>
      <c r="AF13" s="519"/>
      <c r="AG13" s="561"/>
      <c r="AH13" s="518">
        <v>1554</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-142541</v>
      </c>
      <c r="BO13" s="468"/>
      <c r="BP13" s="468"/>
      <c r="BQ13" s="468"/>
      <c r="BR13" s="468"/>
      <c r="BS13" s="468"/>
      <c r="BT13" s="468"/>
      <c r="BU13" s="469"/>
      <c r="BV13" s="467">
        <v>167892</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8.1999999999999993</v>
      </c>
      <c r="CU13" s="465"/>
      <c r="CV13" s="465"/>
      <c r="CW13" s="465"/>
      <c r="CX13" s="465"/>
      <c r="CY13" s="465"/>
      <c r="CZ13" s="465"/>
      <c r="DA13" s="466"/>
      <c r="DB13" s="464">
        <v>8.5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144</v>
      </c>
      <c r="M14" s="549"/>
      <c r="N14" s="549"/>
      <c r="O14" s="549"/>
      <c r="P14" s="549"/>
      <c r="Q14" s="550"/>
      <c r="R14" s="551">
        <v>3181</v>
      </c>
      <c r="S14" s="552"/>
      <c r="T14" s="552"/>
      <c r="U14" s="552"/>
      <c r="V14" s="553"/>
      <c r="W14" s="457"/>
      <c r="X14" s="458"/>
      <c r="Y14" s="458"/>
      <c r="Z14" s="458"/>
      <c r="AA14" s="458"/>
      <c r="AB14" s="447"/>
      <c r="AC14" s="554">
        <v>77.099999999999994</v>
      </c>
      <c r="AD14" s="555"/>
      <c r="AE14" s="555"/>
      <c r="AF14" s="555"/>
      <c r="AG14" s="556"/>
      <c r="AH14" s="554">
        <v>75.099999999999994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v>31</v>
      </c>
      <c r="CU14" s="566"/>
      <c r="CV14" s="566"/>
      <c r="CW14" s="566"/>
      <c r="CX14" s="566"/>
      <c r="CY14" s="566"/>
      <c r="CZ14" s="566"/>
      <c r="DA14" s="567"/>
      <c r="DB14" s="565">
        <v>50.7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3171</v>
      </c>
      <c r="S15" s="552"/>
      <c r="T15" s="552"/>
      <c r="U15" s="552"/>
      <c r="V15" s="553"/>
      <c r="W15" s="483" t="s">
        <v>147</v>
      </c>
      <c r="X15" s="484"/>
      <c r="Y15" s="484"/>
      <c r="Z15" s="484"/>
      <c r="AA15" s="484"/>
      <c r="AB15" s="474"/>
      <c r="AC15" s="518">
        <v>31</v>
      </c>
      <c r="AD15" s="519"/>
      <c r="AE15" s="519"/>
      <c r="AF15" s="519"/>
      <c r="AG15" s="561"/>
      <c r="AH15" s="518">
        <v>30</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701891</v>
      </c>
      <c r="BO15" s="431"/>
      <c r="BP15" s="431"/>
      <c r="BQ15" s="431"/>
      <c r="BR15" s="431"/>
      <c r="BS15" s="431"/>
      <c r="BT15" s="431"/>
      <c r="BU15" s="432"/>
      <c r="BV15" s="430">
        <v>686323</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1.5</v>
      </c>
      <c r="AD16" s="555"/>
      <c r="AE16" s="555"/>
      <c r="AF16" s="555"/>
      <c r="AG16" s="556"/>
      <c r="AH16" s="554">
        <v>1.5</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1866179</v>
      </c>
      <c r="BO16" s="468"/>
      <c r="BP16" s="468"/>
      <c r="BQ16" s="468"/>
      <c r="BR16" s="468"/>
      <c r="BS16" s="468"/>
      <c r="BT16" s="468"/>
      <c r="BU16" s="469"/>
      <c r="BV16" s="467">
        <v>1843994</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431</v>
      </c>
      <c r="AD17" s="519"/>
      <c r="AE17" s="519"/>
      <c r="AF17" s="519"/>
      <c r="AG17" s="561"/>
      <c r="AH17" s="518">
        <v>484</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886483</v>
      </c>
      <c r="BO17" s="468"/>
      <c r="BP17" s="468"/>
      <c r="BQ17" s="468"/>
      <c r="BR17" s="468"/>
      <c r="BS17" s="468"/>
      <c r="BT17" s="468"/>
      <c r="BU17" s="469"/>
      <c r="BV17" s="467">
        <v>864120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170.11</v>
      </c>
      <c r="M18" s="583"/>
      <c r="N18" s="583"/>
      <c r="O18" s="583"/>
      <c r="P18" s="583"/>
      <c r="Q18" s="583"/>
      <c r="R18" s="584"/>
      <c r="S18" s="584"/>
      <c r="T18" s="584"/>
      <c r="U18" s="584"/>
      <c r="V18" s="585"/>
      <c r="W18" s="485"/>
      <c r="X18" s="486"/>
      <c r="Y18" s="486"/>
      <c r="Z18" s="486"/>
      <c r="AA18" s="486"/>
      <c r="AB18" s="477"/>
      <c r="AC18" s="586">
        <v>21.4</v>
      </c>
      <c r="AD18" s="587"/>
      <c r="AE18" s="587"/>
      <c r="AF18" s="587"/>
      <c r="AG18" s="588"/>
      <c r="AH18" s="586">
        <v>23.4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2029236</v>
      </c>
      <c r="BO18" s="468"/>
      <c r="BP18" s="468"/>
      <c r="BQ18" s="468"/>
      <c r="BR18" s="468"/>
      <c r="BS18" s="468"/>
      <c r="BT18" s="468"/>
      <c r="BU18" s="469"/>
      <c r="BV18" s="467">
        <v>2005217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2511440</v>
      </c>
      <c r="BO19" s="468"/>
      <c r="BP19" s="468"/>
      <c r="BQ19" s="468"/>
      <c r="BR19" s="468"/>
      <c r="BS19" s="468"/>
      <c r="BT19" s="468"/>
      <c r="BU19" s="469"/>
      <c r="BV19" s="467">
        <v>2728601</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796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3660400</v>
      </c>
      <c r="BO23" s="468"/>
      <c r="BP23" s="468"/>
      <c r="BQ23" s="468"/>
      <c r="BR23" s="468"/>
      <c r="BS23" s="468"/>
      <c r="BT23" s="468"/>
      <c r="BU23" s="469"/>
      <c r="BV23" s="467">
        <v>3863884</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6200</v>
      </c>
      <c r="R24" s="519"/>
      <c r="S24" s="519"/>
      <c r="T24" s="519"/>
      <c r="U24" s="519"/>
      <c r="V24" s="561"/>
      <c r="W24" s="620"/>
      <c r="X24" s="608"/>
      <c r="Y24" s="609"/>
      <c r="Z24" s="517" t="s">
        <v>171</v>
      </c>
      <c r="AA24" s="497"/>
      <c r="AB24" s="497"/>
      <c r="AC24" s="497"/>
      <c r="AD24" s="497"/>
      <c r="AE24" s="497"/>
      <c r="AF24" s="497"/>
      <c r="AG24" s="498"/>
      <c r="AH24" s="518">
        <v>46</v>
      </c>
      <c r="AI24" s="519"/>
      <c r="AJ24" s="519"/>
      <c r="AK24" s="519"/>
      <c r="AL24" s="561"/>
      <c r="AM24" s="518">
        <v>129674</v>
      </c>
      <c r="AN24" s="519"/>
      <c r="AO24" s="519"/>
      <c r="AP24" s="519"/>
      <c r="AQ24" s="519"/>
      <c r="AR24" s="561"/>
      <c r="AS24" s="518">
        <v>2819</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2006623</v>
      </c>
      <c r="BO24" s="468"/>
      <c r="BP24" s="468"/>
      <c r="BQ24" s="468"/>
      <c r="BR24" s="468"/>
      <c r="BS24" s="468"/>
      <c r="BT24" s="468"/>
      <c r="BU24" s="469"/>
      <c r="BV24" s="467">
        <v>2131774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5870</v>
      </c>
      <c r="R25" s="519"/>
      <c r="S25" s="519"/>
      <c r="T25" s="519"/>
      <c r="U25" s="519"/>
      <c r="V25" s="561"/>
      <c r="W25" s="620"/>
      <c r="X25" s="608"/>
      <c r="Y25" s="609"/>
      <c r="Z25" s="517" t="s">
        <v>174</v>
      </c>
      <c r="AA25" s="497"/>
      <c r="AB25" s="497"/>
      <c r="AC25" s="497"/>
      <c r="AD25" s="497"/>
      <c r="AE25" s="497"/>
      <c r="AF25" s="497"/>
      <c r="AG25" s="498"/>
      <c r="AH25" s="518" t="s">
        <v>136</v>
      </c>
      <c r="AI25" s="519"/>
      <c r="AJ25" s="519"/>
      <c r="AK25" s="519"/>
      <c r="AL25" s="561"/>
      <c r="AM25" s="518" t="s">
        <v>175</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988689</v>
      </c>
      <c r="BO25" s="431"/>
      <c r="BP25" s="431"/>
      <c r="BQ25" s="431"/>
      <c r="BR25" s="431"/>
      <c r="BS25" s="431"/>
      <c r="BT25" s="431"/>
      <c r="BU25" s="432"/>
      <c r="BV25" s="430">
        <v>805389</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5290</v>
      </c>
      <c r="R26" s="519"/>
      <c r="S26" s="519"/>
      <c r="T26" s="519"/>
      <c r="U26" s="519"/>
      <c r="V26" s="561"/>
      <c r="W26" s="620"/>
      <c r="X26" s="608"/>
      <c r="Y26" s="609"/>
      <c r="Z26" s="517" t="s">
        <v>178</v>
      </c>
      <c r="AA26" s="630"/>
      <c r="AB26" s="630"/>
      <c r="AC26" s="630"/>
      <c r="AD26" s="630"/>
      <c r="AE26" s="630"/>
      <c r="AF26" s="630"/>
      <c r="AG26" s="631"/>
      <c r="AH26" s="518" t="s">
        <v>136</v>
      </c>
      <c r="AI26" s="519"/>
      <c r="AJ26" s="519"/>
      <c r="AK26" s="519"/>
      <c r="AL26" s="561"/>
      <c r="AM26" s="518" t="s">
        <v>136</v>
      </c>
      <c r="AN26" s="519"/>
      <c r="AO26" s="519"/>
      <c r="AP26" s="519"/>
      <c r="AQ26" s="519"/>
      <c r="AR26" s="561"/>
      <c r="AS26" s="518" t="s">
        <v>136</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175</v>
      </c>
      <c r="BO26" s="468"/>
      <c r="BP26" s="468"/>
      <c r="BQ26" s="468"/>
      <c r="BR26" s="468"/>
      <c r="BS26" s="468"/>
      <c r="BT26" s="468"/>
      <c r="BU26" s="469"/>
      <c r="BV26" s="467" t="s">
        <v>136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2550</v>
      </c>
      <c r="R27" s="519"/>
      <c r="S27" s="519"/>
      <c r="T27" s="519"/>
      <c r="U27" s="519"/>
      <c r="V27" s="561"/>
      <c r="W27" s="620"/>
      <c r="X27" s="608"/>
      <c r="Y27" s="609"/>
      <c r="Z27" s="517" t="s">
        <v>181</v>
      </c>
      <c r="AA27" s="497"/>
      <c r="AB27" s="497"/>
      <c r="AC27" s="497"/>
      <c r="AD27" s="497"/>
      <c r="AE27" s="497"/>
      <c r="AF27" s="497"/>
      <c r="AG27" s="498"/>
      <c r="AH27" s="518">
        <v>8</v>
      </c>
      <c r="AI27" s="519"/>
      <c r="AJ27" s="519"/>
      <c r="AK27" s="519"/>
      <c r="AL27" s="561"/>
      <c r="AM27" s="518">
        <v>18864</v>
      </c>
      <c r="AN27" s="519"/>
      <c r="AO27" s="519"/>
      <c r="AP27" s="519"/>
      <c r="AQ27" s="519"/>
      <c r="AR27" s="561"/>
      <c r="AS27" s="518">
        <v>2358</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136</v>
      </c>
      <c r="BO27" s="644"/>
      <c r="BP27" s="644"/>
      <c r="BQ27" s="644"/>
      <c r="BR27" s="644"/>
      <c r="BS27" s="644"/>
      <c r="BT27" s="644"/>
      <c r="BU27" s="645"/>
      <c r="BV27" s="643" t="s">
        <v>136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2120</v>
      </c>
      <c r="R28" s="519"/>
      <c r="S28" s="519"/>
      <c r="T28" s="519"/>
      <c r="U28" s="519"/>
      <c r="V28" s="561"/>
      <c r="W28" s="620"/>
      <c r="X28" s="608"/>
      <c r="Y28" s="609"/>
      <c r="Z28" s="517" t="s">
        <v>184</v>
      </c>
      <c r="AA28" s="497"/>
      <c r="AB28" s="497"/>
      <c r="AC28" s="497"/>
      <c r="AD28" s="497"/>
      <c r="AE28" s="497"/>
      <c r="AF28" s="497"/>
      <c r="AG28" s="498"/>
      <c r="AH28" s="518" t="s">
        <v>136</v>
      </c>
      <c r="AI28" s="519"/>
      <c r="AJ28" s="519"/>
      <c r="AK28" s="519"/>
      <c r="AL28" s="561"/>
      <c r="AM28" s="518" t="s">
        <v>136</v>
      </c>
      <c r="AN28" s="519"/>
      <c r="AO28" s="519"/>
      <c r="AP28" s="519"/>
      <c r="AQ28" s="519"/>
      <c r="AR28" s="561"/>
      <c r="AS28" s="518" t="s">
        <v>175</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265000</v>
      </c>
      <c r="BO28" s="431"/>
      <c r="BP28" s="431"/>
      <c r="BQ28" s="431"/>
      <c r="BR28" s="431"/>
      <c r="BS28" s="431"/>
      <c r="BT28" s="431"/>
      <c r="BU28" s="432"/>
      <c r="BV28" s="430">
        <v>395000</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10</v>
      </c>
      <c r="M29" s="519"/>
      <c r="N29" s="519"/>
      <c r="O29" s="519"/>
      <c r="P29" s="561"/>
      <c r="Q29" s="518">
        <v>1990</v>
      </c>
      <c r="R29" s="519"/>
      <c r="S29" s="519"/>
      <c r="T29" s="519"/>
      <c r="U29" s="519"/>
      <c r="V29" s="561"/>
      <c r="W29" s="621"/>
      <c r="X29" s="622"/>
      <c r="Y29" s="623"/>
      <c r="Z29" s="517" t="s">
        <v>187</v>
      </c>
      <c r="AA29" s="497"/>
      <c r="AB29" s="497"/>
      <c r="AC29" s="497"/>
      <c r="AD29" s="497"/>
      <c r="AE29" s="497"/>
      <c r="AF29" s="497"/>
      <c r="AG29" s="498"/>
      <c r="AH29" s="518">
        <v>54</v>
      </c>
      <c r="AI29" s="519"/>
      <c r="AJ29" s="519"/>
      <c r="AK29" s="519"/>
      <c r="AL29" s="561"/>
      <c r="AM29" s="518">
        <v>148538</v>
      </c>
      <c r="AN29" s="519"/>
      <c r="AO29" s="519"/>
      <c r="AP29" s="519"/>
      <c r="AQ29" s="519"/>
      <c r="AR29" s="561"/>
      <c r="AS29" s="518">
        <v>2751</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100000</v>
      </c>
      <c r="BO29" s="468"/>
      <c r="BP29" s="468"/>
      <c r="BQ29" s="468"/>
      <c r="BR29" s="468"/>
      <c r="BS29" s="468"/>
      <c r="BT29" s="468"/>
      <c r="BU29" s="469"/>
      <c r="BV29" s="467">
        <v>38000</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96.3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437151</v>
      </c>
      <c r="BO30" s="644"/>
      <c r="BP30" s="644"/>
      <c r="BQ30" s="644"/>
      <c r="BR30" s="644"/>
      <c r="BS30" s="644"/>
      <c r="BT30" s="644"/>
      <c r="BU30" s="645"/>
      <c r="BV30" s="643">
        <v>296294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大潟村国民健康保険事業特別会計</v>
      </c>
      <c r="X34" s="657"/>
      <c r="Y34" s="657"/>
      <c r="Z34" s="657"/>
      <c r="AA34" s="657"/>
      <c r="AB34" s="657"/>
      <c r="AC34" s="657"/>
      <c r="AD34" s="657"/>
      <c r="AE34" s="657"/>
      <c r="AF34" s="657"/>
      <c r="AG34" s="657"/>
      <c r="AH34" s="657"/>
      <c r="AI34" s="657"/>
      <c r="AJ34" s="657"/>
      <c r="AK34" s="657"/>
      <c r="AL34" s="214"/>
      <c r="AM34" s="656" t="str">
        <f>IF(AO34="","",MAX(C34:D43,U34:V43)+1)</f>
        <v/>
      </c>
      <c r="AN34" s="656"/>
      <c r="AO34" s="657"/>
      <c r="AP34" s="657"/>
      <c r="AQ34" s="657"/>
      <c r="AR34" s="657"/>
      <c r="AS34" s="657"/>
      <c r="AT34" s="657"/>
      <c r="AU34" s="657"/>
      <c r="AV34" s="657"/>
      <c r="AW34" s="657"/>
      <c r="AX34" s="657"/>
      <c r="AY34" s="657"/>
      <c r="AZ34" s="657"/>
      <c r="BA34" s="657"/>
      <c r="BB34" s="657"/>
      <c r="BC34" s="657"/>
      <c r="BD34" s="214"/>
      <c r="BE34" s="656">
        <f>IF(BG34="","",MAX(C34:D43,U34:V43,AM34:AN43)+1)</f>
        <v>7</v>
      </c>
      <c r="BF34" s="656"/>
      <c r="BG34" s="657" t="str">
        <f>IF('各会計、関係団体の財政状況及び健全化判断比率'!B32="","",'各会計、関係団体の財政状況及び健全化判断比率'!B32)</f>
        <v>大潟村水道事業特別会計</v>
      </c>
      <c r="BH34" s="657"/>
      <c r="BI34" s="657"/>
      <c r="BJ34" s="657"/>
      <c r="BK34" s="657"/>
      <c r="BL34" s="657"/>
      <c r="BM34" s="657"/>
      <c r="BN34" s="657"/>
      <c r="BO34" s="657"/>
      <c r="BP34" s="657"/>
      <c r="BQ34" s="657"/>
      <c r="BR34" s="657"/>
      <c r="BS34" s="657"/>
      <c r="BT34" s="657"/>
      <c r="BU34" s="657"/>
      <c r="BV34" s="214"/>
      <c r="BW34" s="656">
        <f>IF(BY34="","",MAX(C34:D43,U34:V43,AM34:AN43,BE34:BF43)+1)</f>
        <v>9</v>
      </c>
      <c r="BX34" s="656"/>
      <c r="BY34" s="657" t="str">
        <f>IF('各会計、関係団体の財政状況及び健全化判断比率'!B68="","",'各会計、関係団体の財政状況及び健全化判断比率'!B68)</f>
        <v>秋田県市町村総合事務組合（一般会計）</v>
      </c>
      <c r="BZ34" s="657"/>
      <c r="CA34" s="657"/>
      <c r="CB34" s="657"/>
      <c r="CC34" s="657"/>
      <c r="CD34" s="657"/>
      <c r="CE34" s="657"/>
      <c r="CF34" s="657"/>
      <c r="CG34" s="657"/>
      <c r="CH34" s="657"/>
      <c r="CI34" s="657"/>
      <c r="CJ34" s="657"/>
      <c r="CK34" s="657"/>
      <c r="CL34" s="657"/>
      <c r="CM34" s="657"/>
      <c r="CN34" s="214"/>
      <c r="CO34" s="656">
        <f>IF(CQ34="","",MAX(C34:D43,U34:V43,AM34:AN43,BE34:BF43,BW34:BX43)+1)</f>
        <v>17</v>
      </c>
      <c r="CP34" s="656"/>
      <c r="CQ34" s="657" t="str">
        <f>IF('各会計、関係団体の財政状況及び健全化判断比率'!BS7="","",'各会計、関係団体の財政状況及び健全化判断比率'!BS7)</f>
        <v>ルーラル大潟</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大潟村診療所特別会計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大潟村介護保険事業特別会計</v>
      </c>
      <c r="X35" s="657"/>
      <c r="Y35" s="657"/>
      <c r="Z35" s="657"/>
      <c r="AA35" s="657"/>
      <c r="AB35" s="657"/>
      <c r="AC35" s="657"/>
      <c r="AD35" s="657"/>
      <c r="AE35" s="657"/>
      <c r="AF35" s="657"/>
      <c r="AG35" s="657"/>
      <c r="AH35" s="657"/>
      <c r="AI35" s="657"/>
      <c r="AJ35" s="657"/>
      <c r="AK35" s="657"/>
      <c r="AL35" s="214"/>
      <c r="AM35" s="656" t="str">
        <f t="shared" ref="AM35:AM43" si="0">IF(AO35="","",AM34+1)</f>
        <v/>
      </c>
      <c r="AN35" s="656"/>
      <c r="AO35" s="657"/>
      <c r="AP35" s="657"/>
      <c r="AQ35" s="657"/>
      <c r="AR35" s="657"/>
      <c r="AS35" s="657"/>
      <c r="AT35" s="657"/>
      <c r="AU35" s="657"/>
      <c r="AV35" s="657"/>
      <c r="AW35" s="657"/>
      <c r="AX35" s="657"/>
      <c r="AY35" s="657"/>
      <c r="AZ35" s="657"/>
      <c r="BA35" s="657"/>
      <c r="BB35" s="657"/>
      <c r="BC35" s="657"/>
      <c r="BD35" s="214"/>
      <c r="BE35" s="656">
        <f t="shared" ref="BE35:BE43" si="1">IF(BG35="","",BE34+1)</f>
        <v>8</v>
      </c>
      <c r="BF35" s="656"/>
      <c r="BG35" s="657" t="str">
        <f>IF('各会計、関係団体の財政状況及び健全化判断比率'!B33="","",'各会計、関係団体の財政状況及び健全化判断比率'!B33)</f>
        <v>大潟村公共下水道事業特別会計</v>
      </c>
      <c r="BH35" s="657"/>
      <c r="BI35" s="657"/>
      <c r="BJ35" s="657"/>
      <c r="BK35" s="657"/>
      <c r="BL35" s="657"/>
      <c r="BM35" s="657"/>
      <c r="BN35" s="657"/>
      <c r="BO35" s="657"/>
      <c r="BP35" s="657"/>
      <c r="BQ35" s="657"/>
      <c r="BR35" s="657"/>
      <c r="BS35" s="657"/>
      <c r="BT35" s="657"/>
      <c r="BU35" s="657"/>
      <c r="BV35" s="214"/>
      <c r="BW35" s="656">
        <f t="shared" ref="BW35:BW43" si="2">IF(BY35="","",BW34+1)</f>
        <v>10</v>
      </c>
      <c r="BX35" s="656"/>
      <c r="BY35" s="657" t="str">
        <f>IF('各会計、関係団体の財政状況及び健全化判断比率'!B69="","",'各会計、関係団体の財政状況及び健全化判断比率'!B69)</f>
        <v>秋田県市町村総合事務組合（交通災害共済事業等特別会計）</v>
      </c>
      <c r="BZ35" s="657"/>
      <c r="CA35" s="657"/>
      <c r="CB35" s="657"/>
      <c r="CC35" s="657"/>
      <c r="CD35" s="657"/>
      <c r="CE35" s="657"/>
      <c r="CF35" s="657"/>
      <c r="CG35" s="657"/>
      <c r="CH35" s="657"/>
      <c r="CI35" s="657"/>
      <c r="CJ35" s="657"/>
      <c r="CK35" s="657"/>
      <c r="CL35" s="657"/>
      <c r="CM35" s="657"/>
      <c r="CN35" s="214"/>
      <c r="CO35" s="656">
        <f t="shared" ref="CO35:CO43" si="3">IF(CQ35="","",CO34+1)</f>
        <v>18</v>
      </c>
      <c r="CP35" s="656"/>
      <c r="CQ35" s="657" t="str">
        <f>IF('各会計、関係団体の財政状況及び健全化判断比率'!BS8="","",'各会計、関係団体の財政状況及び健全化判断比率'!BS8)</f>
        <v>大潟村カントリーエレベーター公社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大潟村介護サービス事業特別会計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11</v>
      </c>
      <c r="BX36" s="656"/>
      <c r="BY36" s="657" t="str">
        <f>IF('各会計、関係団体の財政状況及び健全化判断比率'!B70="","",'各会計、関係団体の財政状況及び健全化判断比率'!B70)</f>
        <v>秋田県市町村会館管理組合（一般会計）</v>
      </c>
      <c r="BZ36" s="657"/>
      <c r="CA36" s="657"/>
      <c r="CB36" s="657"/>
      <c r="CC36" s="657"/>
      <c r="CD36" s="657"/>
      <c r="CE36" s="657"/>
      <c r="CF36" s="657"/>
      <c r="CG36" s="657"/>
      <c r="CH36" s="657"/>
      <c r="CI36" s="657"/>
      <c r="CJ36" s="657"/>
      <c r="CK36" s="657"/>
      <c r="CL36" s="657"/>
      <c r="CM36" s="657"/>
      <c r="CN36" s="214"/>
      <c r="CO36" s="656">
        <f t="shared" si="3"/>
        <v>19</v>
      </c>
      <c r="CP36" s="656"/>
      <c r="CQ36" s="657" t="str">
        <f>IF('各会計、関係団体の財政状況及び健全化判断比率'!BS9="","",'各会計、関係団体の財政状況及び健全化判断比率'!BS9)</f>
        <v>大潟共生自然エネルギー</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f t="shared" si="4"/>
        <v>6</v>
      </c>
      <c r="V37" s="656"/>
      <c r="W37" s="657" t="str">
        <f>IF('各会計、関係団体の財政状況及び健全化判断比率'!B31="","",'各会計、関係団体の財政状況及び健全化判断比率'!B31)</f>
        <v>大潟村後期高齢者医療特別会計</v>
      </c>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12</v>
      </c>
      <c r="BX37" s="656"/>
      <c r="BY37" s="657" t="str">
        <f>IF('各会計、関係団体の財政状況及び健全化判断比率'!B71="","",'各会計、関係団体の財政状況及び健全化判断比率'!B71)</f>
        <v>秋田県後期高齢者医療広域連合（一般会計）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13</v>
      </c>
      <c r="BX38" s="656"/>
      <c r="BY38" s="657" t="str">
        <f>IF('各会計、関係団体の財政状況及び健全化判断比率'!B72="","",'各会計、関係団体の財政状況及び健全化判断比率'!B72)</f>
        <v>秋田県後期高齢者医療広域連合（後期高齢者医療特別会計）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14</v>
      </c>
      <c r="BX39" s="656"/>
      <c r="BY39" s="657" t="str">
        <f>IF('各会計、関係団体の財政状況及び健全化判断比率'!B73="","",'各会計、関係団体の財政状況及び健全化判断比率'!B73)</f>
        <v>秋田県町村電算システム共同事業組合（一般会計）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15</v>
      </c>
      <c r="BX40" s="656"/>
      <c r="BY40" s="657" t="str">
        <f>IF('各会計、関係団体の財政状況及び健全化判断比率'!B74="","",'各会計、関係団体の財政状況及び健全化判断比率'!B74)</f>
        <v>男鹿地区消防一部事務組合（一般会計）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16</v>
      </c>
      <c r="BX41" s="656"/>
      <c r="BY41" s="657" t="str">
        <f>IF('各会計、関係団体の財政状況及び健全化判断比率'!B75="","",'各会計、関係団体の財政状況及び健全化判断比率'!B75)</f>
        <v>八郎湖周辺清掃事務組合（一般会計）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D0SwsOyxAg+1MKNmj0pRce8s+sHvSbdwoFIELWc15Ivc79Q9UsdPxJgYIOJ5LKWhv/shPTVtb+zi57RjLQ17RQ==" saltValue="Sa9fMBpvLS+Q4c5ycRSA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557</v>
      </c>
      <c r="D34" s="1248"/>
      <c r="E34" s="1249"/>
      <c r="F34" s="32">
        <v>6.98</v>
      </c>
      <c r="G34" s="33">
        <v>6.73</v>
      </c>
      <c r="H34" s="33">
        <v>5.71</v>
      </c>
      <c r="I34" s="33">
        <v>5.74</v>
      </c>
      <c r="J34" s="34">
        <v>4.83</v>
      </c>
      <c r="K34" s="22"/>
      <c r="L34" s="22"/>
      <c r="M34" s="22"/>
      <c r="N34" s="22"/>
      <c r="O34" s="22"/>
      <c r="P34" s="22"/>
    </row>
    <row r="35" spans="1:16" ht="39" customHeight="1" x14ac:dyDescent="0.15">
      <c r="A35" s="22"/>
      <c r="B35" s="35"/>
      <c r="C35" s="1242" t="s">
        <v>558</v>
      </c>
      <c r="D35" s="1243"/>
      <c r="E35" s="1244"/>
      <c r="F35" s="36">
        <v>1.62</v>
      </c>
      <c r="G35" s="37">
        <v>0.38</v>
      </c>
      <c r="H35" s="37">
        <v>0.69</v>
      </c>
      <c r="I35" s="37">
        <v>0.57999999999999996</v>
      </c>
      <c r="J35" s="38">
        <v>1.29</v>
      </c>
      <c r="K35" s="22"/>
      <c r="L35" s="22"/>
      <c r="M35" s="22"/>
      <c r="N35" s="22"/>
      <c r="O35" s="22"/>
      <c r="P35" s="22"/>
    </row>
    <row r="36" spans="1:16" ht="39" customHeight="1" x14ac:dyDescent="0.15">
      <c r="A36" s="22"/>
      <c r="B36" s="35"/>
      <c r="C36" s="1242" t="s">
        <v>559</v>
      </c>
      <c r="D36" s="1243"/>
      <c r="E36" s="1244"/>
      <c r="F36" s="36">
        <v>1.59</v>
      </c>
      <c r="G36" s="37">
        <v>2.09</v>
      </c>
      <c r="H36" s="37">
        <v>3.15</v>
      </c>
      <c r="I36" s="37">
        <v>1.96</v>
      </c>
      <c r="J36" s="38">
        <v>1.2</v>
      </c>
      <c r="K36" s="22"/>
      <c r="L36" s="22"/>
      <c r="M36" s="22"/>
      <c r="N36" s="22"/>
      <c r="O36" s="22"/>
      <c r="P36" s="22"/>
    </row>
    <row r="37" spans="1:16" ht="39" customHeight="1" x14ac:dyDescent="0.15">
      <c r="A37" s="22"/>
      <c r="B37" s="35"/>
      <c r="C37" s="1242" t="s">
        <v>560</v>
      </c>
      <c r="D37" s="1243"/>
      <c r="E37" s="1244"/>
      <c r="F37" s="36">
        <v>0.71</v>
      </c>
      <c r="G37" s="37">
        <v>0.53</v>
      </c>
      <c r="H37" s="37">
        <v>1.1000000000000001</v>
      </c>
      <c r="I37" s="37">
        <v>1.1000000000000001</v>
      </c>
      <c r="J37" s="38">
        <v>0.85</v>
      </c>
      <c r="K37" s="22"/>
      <c r="L37" s="22"/>
      <c r="M37" s="22"/>
      <c r="N37" s="22"/>
      <c r="O37" s="22"/>
      <c r="P37" s="22"/>
    </row>
    <row r="38" spans="1:16" ht="39" customHeight="1" x14ac:dyDescent="0.15">
      <c r="A38" s="22"/>
      <c r="B38" s="35"/>
      <c r="C38" s="1242" t="s">
        <v>561</v>
      </c>
      <c r="D38" s="1243"/>
      <c r="E38" s="1244"/>
      <c r="F38" s="36">
        <v>0.01</v>
      </c>
      <c r="G38" s="37">
        <v>0.15</v>
      </c>
      <c r="H38" s="37">
        <v>0.01</v>
      </c>
      <c r="I38" s="37">
        <v>0.23</v>
      </c>
      <c r="J38" s="38">
        <v>0.54</v>
      </c>
      <c r="K38" s="22"/>
      <c r="L38" s="22"/>
      <c r="M38" s="22"/>
      <c r="N38" s="22"/>
      <c r="O38" s="22"/>
      <c r="P38" s="22"/>
    </row>
    <row r="39" spans="1:16" ht="39" customHeight="1" x14ac:dyDescent="0.15">
      <c r="A39" s="22"/>
      <c r="B39" s="35"/>
      <c r="C39" s="1242" t="s">
        <v>562</v>
      </c>
      <c r="D39" s="1243"/>
      <c r="E39" s="1244"/>
      <c r="F39" s="36">
        <v>0.15</v>
      </c>
      <c r="G39" s="37">
        <v>0.57999999999999996</v>
      </c>
      <c r="H39" s="37">
        <v>0.36</v>
      </c>
      <c r="I39" s="37">
        <v>0.32</v>
      </c>
      <c r="J39" s="38">
        <v>0.35</v>
      </c>
      <c r="K39" s="22"/>
      <c r="L39" s="22"/>
      <c r="M39" s="22"/>
      <c r="N39" s="22"/>
      <c r="O39" s="22"/>
      <c r="P39" s="22"/>
    </row>
    <row r="40" spans="1:16" ht="39" customHeight="1" x14ac:dyDescent="0.15">
      <c r="A40" s="22"/>
      <c r="B40" s="35"/>
      <c r="C40" s="1242" t="s">
        <v>563</v>
      </c>
      <c r="D40" s="1243"/>
      <c r="E40" s="1244"/>
      <c r="F40" s="36">
        <v>0.06</v>
      </c>
      <c r="G40" s="37">
        <v>0.23</v>
      </c>
      <c r="H40" s="37">
        <v>0.18</v>
      </c>
      <c r="I40" s="37">
        <v>0.13</v>
      </c>
      <c r="J40" s="38">
        <v>0.21</v>
      </c>
      <c r="K40" s="22"/>
      <c r="L40" s="22"/>
      <c r="M40" s="22"/>
      <c r="N40" s="22"/>
      <c r="O40" s="22"/>
      <c r="P40" s="22"/>
    </row>
    <row r="41" spans="1:16" ht="39" customHeight="1" x14ac:dyDescent="0.15">
      <c r="A41" s="22"/>
      <c r="B41" s="35"/>
      <c r="C41" s="1242" t="s">
        <v>564</v>
      </c>
      <c r="D41" s="1243"/>
      <c r="E41" s="1244"/>
      <c r="F41" s="36">
        <v>1.52</v>
      </c>
      <c r="G41" s="37">
        <v>1.48</v>
      </c>
      <c r="H41" s="37">
        <v>1.57</v>
      </c>
      <c r="I41" s="37">
        <v>0</v>
      </c>
      <c r="J41" s="38">
        <v>0</v>
      </c>
      <c r="K41" s="22"/>
      <c r="L41" s="22"/>
      <c r="M41" s="22"/>
      <c r="N41" s="22"/>
      <c r="O41" s="22"/>
      <c r="P41" s="22"/>
    </row>
    <row r="42" spans="1:16" ht="39" customHeight="1" x14ac:dyDescent="0.15">
      <c r="A42" s="22"/>
      <c r="B42" s="39"/>
      <c r="C42" s="1242" t="s">
        <v>565</v>
      </c>
      <c r="D42" s="1243"/>
      <c r="E42" s="1244"/>
      <c r="F42" s="36" t="s">
        <v>508</v>
      </c>
      <c r="G42" s="37" t="s">
        <v>508</v>
      </c>
      <c r="H42" s="37" t="s">
        <v>508</v>
      </c>
      <c r="I42" s="37" t="s">
        <v>508</v>
      </c>
      <c r="J42" s="38" t="s">
        <v>508</v>
      </c>
      <c r="K42" s="22"/>
      <c r="L42" s="22"/>
      <c r="M42" s="22"/>
      <c r="N42" s="22"/>
      <c r="O42" s="22"/>
      <c r="P42" s="22"/>
    </row>
    <row r="43" spans="1:16" ht="39" customHeight="1" thickBot="1" x14ac:dyDescent="0.2">
      <c r="A43" s="22"/>
      <c r="B43" s="40"/>
      <c r="C43" s="1245" t="s">
        <v>566</v>
      </c>
      <c r="D43" s="1246"/>
      <c r="E43" s="1247"/>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Vu/jIEQovKIGzySKB5oKxSbZ/eK7tScd4++zUeWAk334jaA2xbxbmeDgZOqR7sp7n/m/LB9UsnlqyXH0fSkrw==" saltValue="IK1HVcuXLFq40fWyuwCT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37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315</v>
      </c>
      <c r="L45" s="60">
        <v>324</v>
      </c>
      <c r="M45" s="60">
        <v>338</v>
      </c>
      <c r="N45" s="60">
        <v>333</v>
      </c>
      <c r="O45" s="61">
        <v>343</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508</v>
      </c>
      <c r="L46" s="64" t="s">
        <v>508</v>
      </c>
      <c r="M46" s="64" t="s">
        <v>508</v>
      </c>
      <c r="N46" s="64" t="s">
        <v>508</v>
      </c>
      <c r="O46" s="65" t="s">
        <v>508</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508</v>
      </c>
      <c r="L47" s="64" t="s">
        <v>508</v>
      </c>
      <c r="M47" s="64" t="s">
        <v>508</v>
      </c>
      <c r="N47" s="64" t="s">
        <v>508</v>
      </c>
      <c r="O47" s="65" t="s">
        <v>508</v>
      </c>
      <c r="P47" s="48"/>
      <c r="Q47" s="48"/>
      <c r="R47" s="48"/>
      <c r="S47" s="48"/>
      <c r="T47" s="48"/>
      <c r="U47" s="48"/>
    </row>
    <row r="48" spans="1:21" ht="30.75" customHeight="1" x14ac:dyDescent="0.15">
      <c r="A48" s="48"/>
      <c r="B48" s="1252"/>
      <c r="C48" s="1253"/>
      <c r="D48" s="62"/>
      <c r="E48" s="1258" t="s">
        <v>15</v>
      </c>
      <c r="F48" s="1258"/>
      <c r="G48" s="1258"/>
      <c r="H48" s="1258"/>
      <c r="I48" s="1258"/>
      <c r="J48" s="1259"/>
      <c r="K48" s="63">
        <v>31</v>
      </c>
      <c r="L48" s="64">
        <v>43</v>
      </c>
      <c r="M48" s="64">
        <v>21</v>
      </c>
      <c r="N48" s="64">
        <v>17</v>
      </c>
      <c r="O48" s="65">
        <v>9</v>
      </c>
      <c r="P48" s="48"/>
      <c r="Q48" s="48"/>
      <c r="R48" s="48"/>
      <c r="S48" s="48"/>
      <c r="T48" s="48"/>
      <c r="U48" s="48"/>
    </row>
    <row r="49" spans="1:21" ht="30.75" customHeight="1" x14ac:dyDescent="0.15">
      <c r="A49" s="48"/>
      <c r="B49" s="1252"/>
      <c r="C49" s="1253"/>
      <c r="D49" s="62"/>
      <c r="E49" s="1258" t="s">
        <v>16</v>
      </c>
      <c r="F49" s="1258"/>
      <c r="G49" s="1258"/>
      <c r="H49" s="1258"/>
      <c r="I49" s="1258"/>
      <c r="J49" s="1259"/>
      <c r="K49" s="63">
        <v>10</v>
      </c>
      <c r="L49" s="64">
        <v>14</v>
      </c>
      <c r="M49" s="64">
        <v>18</v>
      </c>
      <c r="N49" s="64">
        <v>19</v>
      </c>
      <c r="O49" s="65">
        <v>19</v>
      </c>
      <c r="P49" s="48"/>
      <c r="Q49" s="48"/>
      <c r="R49" s="48"/>
      <c r="S49" s="48"/>
      <c r="T49" s="48"/>
      <c r="U49" s="48"/>
    </row>
    <row r="50" spans="1:21" ht="30.75" customHeight="1" x14ac:dyDescent="0.15">
      <c r="A50" s="48"/>
      <c r="B50" s="1252"/>
      <c r="C50" s="1253"/>
      <c r="D50" s="62"/>
      <c r="E50" s="1258" t="s">
        <v>17</v>
      </c>
      <c r="F50" s="1258"/>
      <c r="G50" s="1258"/>
      <c r="H50" s="1258"/>
      <c r="I50" s="1258"/>
      <c r="J50" s="1259"/>
      <c r="K50" s="63">
        <v>0</v>
      </c>
      <c r="L50" s="64">
        <v>0</v>
      </c>
      <c r="M50" s="64">
        <v>0</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508</v>
      </c>
      <c r="L51" s="64" t="s">
        <v>508</v>
      </c>
      <c r="M51" s="64" t="s">
        <v>508</v>
      </c>
      <c r="N51" s="64" t="s">
        <v>508</v>
      </c>
      <c r="O51" s="65" t="s">
        <v>508</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216</v>
      </c>
      <c r="L52" s="64">
        <v>208</v>
      </c>
      <c r="M52" s="64">
        <v>211</v>
      </c>
      <c r="N52" s="64">
        <v>212</v>
      </c>
      <c r="O52" s="65">
        <v>213</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140</v>
      </c>
      <c r="L53" s="69">
        <v>173</v>
      </c>
      <c r="M53" s="69">
        <v>166</v>
      </c>
      <c r="N53" s="69">
        <v>157</v>
      </c>
      <c r="O53" s="70">
        <v>158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QfdQXtw9ObS/qKVRI4QxIN1O+Yr/dLgJYc8n+1Wa8S6u0xEge6NBmZyO1x7H0cFluht5RmbKicWYAqAWtz3bw==" saltValue="B3woU0lPCS2X7I5HTmssx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76" t="s">
        <v>30</v>
      </c>
      <c r="C41" s="1277"/>
      <c r="D41" s="102"/>
      <c r="E41" s="1282" t="s">
        <v>31</v>
      </c>
      <c r="F41" s="1282"/>
      <c r="G41" s="1282"/>
      <c r="H41" s="1283"/>
      <c r="I41" s="103">
        <v>4013</v>
      </c>
      <c r="J41" s="104">
        <v>3767</v>
      </c>
      <c r="K41" s="104">
        <v>4175</v>
      </c>
      <c r="L41" s="104">
        <v>3864</v>
      </c>
      <c r="M41" s="105">
        <v>3660</v>
      </c>
    </row>
    <row r="42" spans="2:13" ht="27.75" customHeight="1" x14ac:dyDescent="0.15">
      <c r="B42" s="1278"/>
      <c r="C42" s="1279"/>
      <c r="D42" s="106"/>
      <c r="E42" s="1284" t="s">
        <v>32</v>
      </c>
      <c r="F42" s="1284"/>
      <c r="G42" s="1284"/>
      <c r="H42" s="1285"/>
      <c r="I42" s="107">
        <v>2</v>
      </c>
      <c r="J42" s="108">
        <v>2</v>
      </c>
      <c r="K42" s="108">
        <v>1</v>
      </c>
      <c r="L42" s="108">
        <v>1</v>
      </c>
      <c r="M42" s="109">
        <v>1</v>
      </c>
    </row>
    <row r="43" spans="2:13" ht="27.75" customHeight="1" x14ac:dyDescent="0.15">
      <c r="B43" s="1278"/>
      <c r="C43" s="1279"/>
      <c r="D43" s="106"/>
      <c r="E43" s="1284" t="s">
        <v>33</v>
      </c>
      <c r="F43" s="1284"/>
      <c r="G43" s="1284"/>
      <c r="H43" s="1285"/>
      <c r="I43" s="107">
        <v>315</v>
      </c>
      <c r="J43" s="108">
        <v>217</v>
      </c>
      <c r="K43" s="108">
        <v>228</v>
      </c>
      <c r="L43" s="108">
        <v>197</v>
      </c>
      <c r="M43" s="109">
        <v>145</v>
      </c>
    </row>
    <row r="44" spans="2:13" ht="27.75" customHeight="1" x14ac:dyDescent="0.15">
      <c r="B44" s="1278"/>
      <c r="C44" s="1279"/>
      <c r="D44" s="106"/>
      <c r="E44" s="1284" t="s">
        <v>34</v>
      </c>
      <c r="F44" s="1284"/>
      <c r="G44" s="1284"/>
      <c r="H44" s="1285"/>
      <c r="I44" s="107">
        <v>166</v>
      </c>
      <c r="J44" s="108">
        <v>153</v>
      </c>
      <c r="K44" s="108">
        <v>139</v>
      </c>
      <c r="L44" s="108">
        <v>122</v>
      </c>
      <c r="M44" s="109">
        <v>101</v>
      </c>
    </row>
    <row r="45" spans="2:13" ht="27.75" customHeight="1" x14ac:dyDescent="0.15">
      <c r="B45" s="1278"/>
      <c r="C45" s="1279"/>
      <c r="D45" s="106"/>
      <c r="E45" s="1284" t="s">
        <v>35</v>
      </c>
      <c r="F45" s="1284"/>
      <c r="G45" s="1284"/>
      <c r="H45" s="1285"/>
      <c r="I45" s="107">
        <v>413</v>
      </c>
      <c r="J45" s="108">
        <v>409</v>
      </c>
      <c r="K45" s="108">
        <v>376</v>
      </c>
      <c r="L45" s="108">
        <v>379</v>
      </c>
      <c r="M45" s="109">
        <v>271</v>
      </c>
    </row>
    <row r="46" spans="2:13" ht="27.75" customHeight="1" x14ac:dyDescent="0.15">
      <c r="B46" s="1278"/>
      <c r="C46" s="1279"/>
      <c r="D46" s="110"/>
      <c r="E46" s="1284" t="s">
        <v>36</v>
      </c>
      <c r="F46" s="1284"/>
      <c r="G46" s="1284"/>
      <c r="H46" s="1285"/>
      <c r="I46" s="107" t="s">
        <v>508</v>
      </c>
      <c r="J46" s="108" t="s">
        <v>508</v>
      </c>
      <c r="K46" s="108" t="s">
        <v>508</v>
      </c>
      <c r="L46" s="108" t="s">
        <v>508</v>
      </c>
      <c r="M46" s="109" t="s">
        <v>508</v>
      </c>
    </row>
    <row r="47" spans="2:13" ht="27.75" customHeight="1" x14ac:dyDescent="0.15">
      <c r="B47" s="1278"/>
      <c r="C47" s="1279"/>
      <c r="D47" s="111"/>
      <c r="E47" s="1286" t="s">
        <v>37</v>
      </c>
      <c r="F47" s="1287"/>
      <c r="G47" s="1287"/>
      <c r="H47" s="1288"/>
      <c r="I47" s="107" t="s">
        <v>508</v>
      </c>
      <c r="J47" s="108" t="s">
        <v>508</v>
      </c>
      <c r="K47" s="108" t="s">
        <v>508</v>
      </c>
      <c r="L47" s="108" t="s">
        <v>508</v>
      </c>
      <c r="M47" s="109" t="s">
        <v>508</v>
      </c>
    </row>
    <row r="48" spans="2:13" ht="27.75" customHeight="1" x14ac:dyDescent="0.15">
      <c r="B48" s="1278"/>
      <c r="C48" s="1279"/>
      <c r="D48" s="106"/>
      <c r="E48" s="1284" t="s">
        <v>38</v>
      </c>
      <c r="F48" s="1284"/>
      <c r="G48" s="1284"/>
      <c r="H48" s="1285"/>
      <c r="I48" s="107" t="s">
        <v>508</v>
      </c>
      <c r="J48" s="108" t="s">
        <v>508</v>
      </c>
      <c r="K48" s="108" t="s">
        <v>508</v>
      </c>
      <c r="L48" s="108" t="s">
        <v>508</v>
      </c>
      <c r="M48" s="109" t="s">
        <v>508</v>
      </c>
    </row>
    <row r="49" spans="2:13" ht="27.75" customHeight="1" x14ac:dyDescent="0.15">
      <c r="B49" s="1280"/>
      <c r="C49" s="1281"/>
      <c r="D49" s="106"/>
      <c r="E49" s="1284" t="s">
        <v>39</v>
      </c>
      <c r="F49" s="1284"/>
      <c r="G49" s="1284"/>
      <c r="H49" s="1285"/>
      <c r="I49" s="107" t="s">
        <v>508</v>
      </c>
      <c r="J49" s="108" t="s">
        <v>508</v>
      </c>
      <c r="K49" s="108" t="s">
        <v>508</v>
      </c>
      <c r="L49" s="108" t="s">
        <v>508</v>
      </c>
      <c r="M49" s="109" t="s">
        <v>508</v>
      </c>
    </row>
    <row r="50" spans="2:13" ht="27.75" customHeight="1" x14ac:dyDescent="0.15">
      <c r="B50" s="1289" t="s">
        <v>40</v>
      </c>
      <c r="C50" s="1290"/>
      <c r="D50" s="112"/>
      <c r="E50" s="1284" t="s">
        <v>41</v>
      </c>
      <c r="F50" s="1284"/>
      <c r="G50" s="1284"/>
      <c r="H50" s="1285"/>
      <c r="I50" s="107">
        <v>1023</v>
      </c>
      <c r="J50" s="108">
        <v>1111</v>
      </c>
      <c r="K50" s="108">
        <v>1068</v>
      </c>
      <c r="L50" s="108">
        <v>945</v>
      </c>
      <c r="M50" s="109">
        <v>976</v>
      </c>
    </row>
    <row r="51" spans="2:13" ht="27.75" customHeight="1" x14ac:dyDescent="0.15">
      <c r="B51" s="1278"/>
      <c r="C51" s="1279"/>
      <c r="D51" s="106"/>
      <c r="E51" s="1284" t="s">
        <v>42</v>
      </c>
      <c r="F51" s="1284"/>
      <c r="G51" s="1284"/>
      <c r="H51" s="1285"/>
      <c r="I51" s="107" t="s">
        <v>508</v>
      </c>
      <c r="J51" s="108" t="s">
        <v>508</v>
      </c>
      <c r="K51" s="108" t="s">
        <v>508</v>
      </c>
      <c r="L51" s="108" t="s">
        <v>508</v>
      </c>
      <c r="M51" s="109" t="s">
        <v>508</v>
      </c>
    </row>
    <row r="52" spans="2:13" ht="27.75" customHeight="1" x14ac:dyDescent="0.15">
      <c r="B52" s="1280"/>
      <c r="C52" s="1281"/>
      <c r="D52" s="106"/>
      <c r="E52" s="1284" t="s">
        <v>43</v>
      </c>
      <c r="F52" s="1284"/>
      <c r="G52" s="1284"/>
      <c r="H52" s="1285"/>
      <c r="I52" s="107">
        <v>2559</v>
      </c>
      <c r="J52" s="108">
        <v>2543</v>
      </c>
      <c r="K52" s="108">
        <v>2661</v>
      </c>
      <c r="L52" s="108">
        <v>2650</v>
      </c>
      <c r="M52" s="109">
        <v>2607</v>
      </c>
    </row>
    <row r="53" spans="2:13" ht="27.75" customHeight="1" thickBot="1" x14ac:dyDescent="0.2">
      <c r="B53" s="1291" t="s">
        <v>44</v>
      </c>
      <c r="C53" s="1292"/>
      <c r="D53" s="113"/>
      <c r="E53" s="1293" t="s">
        <v>45</v>
      </c>
      <c r="F53" s="1293"/>
      <c r="G53" s="1293"/>
      <c r="H53" s="1294"/>
      <c r="I53" s="114">
        <v>1327</v>
      </c>
      <c r="J53" s="115">
        <v>894</v>
      </c>
      <c r="K53" s="115">
        <v>1190</v>
      </c>
      <c r="L53" s="115">
        <v>969</v>
      </c>
      <c r="M53" s="116">
        <v>594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T8gr7WGnppGgpoCsZvb+/AJrZEr2ugi9QOEExYy1rh0ZKvoQb7inwxUvr0CwYMKB4dlt1o20HkttF/H/vdxwmA==" saltValue="R+xaoKrzAPt/uEKPI0yfc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48</v>
      </c>
      <c r="D55" s="1303"/>
      <c r="E55" s="1304"/>
      <c r="F55" s="128">
        <v>424</v>
      </c>
      <c r="G55" s="128">
        <v>395</v>
      </c>
      <c r="H55" s="129">
        <v>265</v>
      </c>
    </row>
    <row r="56" spans="2:8" ht="52.5" customHeight="1" x14ac:dyDescent="0.15">
      <c r="B56" s="130"/>
      <c r="C56" s="1305" t="s">
        <v>49</v>
      </c>
      <c r="D56" s="1305"/>
      <c r="E56" s="1306"/>
      <c r="F56" s="131">
        <v>201</v>
      </c>
      <c r="G56" s="131">
        <v>38</v>
      </c>
      <c r="H56" s="132">
        <v>100</v>
      </c>
    </row>
    <row r="57" spans="2:8" ht="53.25" customHeight="1" x14ac:dyDescent="0.15">
      <c r="B57" s="130"/>
      <c r="C57" s="1307" t="s">
        <v>50</v>
      </c>
      <c r="D57" s="1307"/>
      <c r="E57" s="1308"/>
      <c r="F57" s="133">
        <v>344</v>
      </c>
      <c r="G57" s="133">
        <v>296</v>
      </c>
      <c r="H57" s="134">
        <v>437</v>
      </c>
    </row>
    <row r="58" spans="2:8" ht="45.75" customHeight="1" x14ac:dyDescent="0.15">
      <c r="B58" s="135"/>
      <c r="C58" s="1295" t="s">
        <v>588</v>
      </c>
      <c r="D58" s="1296"/>
      <c r="E58" s="1297"/>
      <c r="F58" s="136">
        <v>44</v>
      </c>
      <c r="G58" s="136">
        <v>75</v>
      </c>
      <c r="H58" s="137">
        <v>126</v>
      </c>
    </row>
    <row r="59" spans="2:8" ht="45.75" customHeight="1" x14ac:dyDescent="0.15">
      <c r="B59" s="135"/>
      <c r="C59" s="1295" t="s">
        <v>586</v>
      </c>
      <c r="D59" s="1296"/>
      <c r="E59" s="1297"/>
      <c r="F59" s="136">
        <v>19</v>
      </c>
      <c r="G59" s="136">
        <v>35</v>
      </c>
      <c r="H59" s="137">
        <v>112</v>
      </c>
    </row>
    <row r="60" spans="2:8" ht="45.75" customHeight="1" x14ac:dyDescent="0.15">
      <c r="B60" s="135"/>
      <c r="C60" s="1295" t="s">
        <v>587</v>
      </c>
      <c r="D60" s="1296"/>
      <c r="E60" s="1297"/>
      <c r="F60" s="136">
        <v>102</v>
      </c>
      <c r="G60" s="136">
        <v>103</v>
      </c>
      <c r="H60" s="137">
        <v>104</v>
      </c>
    </row>
    <row r="61" spans="2:8" ht="45.75" customHeight="1" x14ac:dyDescent="0.15">
      <c r="B61" s="135"/>
      <c r="C61" s="1295" t="s">
        <v>589</v>
      </c>
      <c r="D61" s="1296"/>
      <c r="E61" s="1297"/>
      <c r="F61" s="136">
        <v>63</v>
      </c>
      <c r="G61" s="136">
        <v>64</v>
      </c>
      <c r="H61" s="137">
        <v>65</v>
      </c>
    </row>
    <row r="62" spans="2:8" ht="45.75" customHeight="1" thickBot="1" x14ac:dyDescent="0.2">
      <c r="B62" s="138"/>
      <c r="C62" s="1298" t="s">
        <v>590</v>
      </c>
      <c r="D62" s="1299"/>
      <c r="E62" s="1300"/>
      <c r="F62" s="139">
        <v>9</v>
      </c>
      <c r="G62" s="139">
        <v>19</v>
      </c>
      <c r="H62" s="140">
        <v>27</v>
      </c>
    </row>
    <row r="63" spans="2:8" ht="52.5" customHeight="1" thickBot="1" x14ac:dyDescent="0.2">
      <c r="B63" s="141"/>
      <c r="C63" s="1301" t="s">
        <v>51</v>
      </c>
      <c r="D63" s="1301"/>
      <c r="E63" s="1302"/>
      <c r="F63" s="142">
        <v>969</v>
      </c>
      <c r="G63" s="142">
        <v>729</v>
      </c>
      <c r="H63" s="143">
        <v>802</v>
      </c>
    </row>
    <row r="64" spans="2:8" ht="15" customHeight="1" x14ac:dyDescent="0.15"/>
  </sheetData>
  <sheetProtection algorithmName="SHA-512" hashValue="pDy5UOolkQFeKJE6s3PD9cOeiDDb14FCjgHIME/+ZqNq4o3jzW+S+sQZnz95Tip/syb53PehvOu2fZfP5ghAhw==" saltValue="hvgL2l5helQZQs6XHxwZ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410FDE-91B9-48C7-B0AF-7D7A23BF69BD}">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37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605</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598</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550</v>
      </c>
      <c r="BQ50" s="1323"/>
      <c r="BR50" s="1323"/>
      <c r="BS50" s="1323"/>
      <c r="BT50" s="1323"/>
      <c r="BU50" s="1323"/>
      <c r="BV50" s="1323"/>
      <c r="BW50" s="1323"/>
      <c r="BX50" s="1323" t="s">
        <v>551</v>
      </c>
      <c r="BY50" s="1323"/>
      <c r="BZ50" s="1323"/>
      <c r="CA50" s="1323"/>
      <c r="CB50" s="1323"/>
      <c r="CC50" s="1323"/>
      <c r="CD50" s="1323"/>
      <c r="CE50" s="1323"/>
      <c r="CF50" s="1323" t="s">
        <v>552</v>
      </c>
      <c r="CG50" s="1323"/>
      <c r="CH50" s="1323"/>
      <c r="CI50" s="1323"/>
      <c r="CJ50" s="1323"/>
      <c r="CK50" s="1323"/>
      <c r="CL50" s="1323"/>
      <c r="CM50" s="1323"/>
      <c r="CN50" s="1323" t="s">
        <v>553</v>
      </c>
      <c r="CO50" s="1323"/>
      <c r="CP50" s="1323"/>
      <c r="CQ50" s="1323"/>
      <c r="CR50" s="1323"/>
      <c r="CS50" s="1323"/>
      <c r="CT50" s="1323"/>
      <c r="CU50" s="1323"/>
      <c r="CV50" s="1323" t="s">
        <v>554</v>
      </c>
      <c r="CW50" s="1323"/>
      <c r="CX50" s="1323"/>
      <c r="CY50" s="1323"/>
      <c r="CZ50" s="1323"/>
      <c r="DA50" s="1323"/>
      <c r="DB50" s="1323"/>
      <c r="DC50" s="1323"/>
    </row>
    <row r="51" spans="1:109" ht="13.5" customHeight="1" x14ac:dyDescent="0.15">
      <c r="B51" s="395"/>
      <c r="G51" s="1324"/>
      <c r="H51" s="1324"/>
      <c r="I51" s="1327"/>
      <c r="J51" s="1327"/>
      <c r="K51" s="1325"/>
      <c r="L51" s="1325"/>
      <c r="M51" s="1325"/>
      <c r="N51" s="1325"/>
      <c r="AM51" s="404"/>
      <c r="AN51" s="1326" t="s">
        <v>599</v>
      </c>
      <c r="AO51" s="1326"/>
      <c r="AP51" s="1326"/>
      <c r="AQ51" s="1326"/>
      <c r="AR51" s="1326"/>
      <c r="AS51" s="1326"/>
      <c r="AT51" s="1326"/>
      <c r="AU51" s="1326"/>
      <c r="AV51" s="1326"/>
      <c r="AW51" s="1326"/>
      <c r="AX51" s="1326"/>
      <c r="AY51" s="1326"/>
      <c r="AZ51" s="1326"/>
      <c r="BA51" s="1326"/>
      <c r="BB51" s="1326" t="s">
        <v>600</v>
      </c>
      <c r="BC51" s="1326"/>
      <c r="BD51" s="1326"/>
      <c r="BE51" s="1326"/>
      <c r="BF51" s="1326"/>
      <c r="BG51" s="1326"/>
      <c r="BH51" s="1326"/>
      <c r="BI51" s="1326"/>
      <c r="BJ51" s="1326"/>
      <c r="BK51" s="1326"/>
      <c r="BL51" s="1326"/>
      <c r="BM51" s="1326"/>
      <c r="BN51" s="1326"/>
      <c r="BO51" s="1326"/>
      <c r="BP51" s="1309">
        <v>64.2</v>
      </c>
      <c r="BQ51" s="1309"/>
      <c r="BR51" s="1309"/>
      <c r="BS51" s="1309"/>
      <c r="BT51" s="1309"/>
      <c r="BU51" s="1309"/>
      <c r="BV51" s="1309"/>
      <c r="BW51" s="1309"/>
      <c r="BX51" s="1309">
        <v>45.3</v>
      </c>
      <c r="BY51" s="1309"/>
      <c r="BZ51" s="1309"/>
      <c r="CA51" s="1309"/>
      <c r="CB51" s="1309"/>
      <c r="CC51" s="1309"/>
      <c r="CD51" s="1309"/>
      <c r="CE51" s="1309"/>
      <c r="CF51" s="1309">
        <v>60.8</v>
      </c>
      <c r="CG51" s="1309"/>
      <c r="CH51" s="1309"/>
      <c r="CI51" s="1309"/>
      <c r="CJ51" s="1309"/>
      <c r="CK51" s="1309"/>
      <c r="CL51" s="1309"/>
      <c r="CM51" s="1309"/>
      <c r="CN51" s="1309">
        <v>50.7</v>
      </c>
      <c r="CO51" s="1309"/>
      <c r="CP51" s="1309"/>
      <c r="CQ51" s="1309"/>
      <c r="CR51" s="1309"/>
      <c r="CS51" s="1309"/>
      <c r="CT51" s="1309"/>
      <c r="CU51" s="1309"/>
      <c r="CV51" s="1309">
        <v>31</v>
      </c>
      <c r="CW51" s="1309"/>
      <c r="CX51" s="1309"/>
      <c r="CY51" s="1309"/>
      <c r="CZ51" s="1309"/>
      <c r="DA51" s="1309"/>
      <c r="DB51" s="1309"/>
      <c r="DC51" s="1309"/>
    </row>
    <row r="52" spans="1:109" x14ac:dyDescent="0.15">
      <c r="B52" s="395"/>
      <c r="G52" s="1324"/>
      <c r="H52" s="1324"/>
      <c r="I52" s="1327"/>
      <c r="J52" s="1327"/>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601</v>
      </c>
      <c r="BC53" s="1326"/>
      <c r="BD53" s="1326"/>
      <c r="BE53" s="1326"/>
      <c r="BF53" s="1326"/>
      <c r="BG53" s="1326"/>
      <c r="BH53" s="1326"/>
      <c r="BI53" s="1326"/>
      <c r="BJ53" s="1326"/>
      <c r="BK53" s="1326"/>
      <c r="BL53" s="1326"/>
      <c r="BM53" s="1326"/>
      <c r="BN53" s="1326"/>
      <c r="BO53" s="1326"/>
      <c r="BP53" s="1309">
        <v>49.2</v>
      </c>
      <c r="BQ53" s="1309"/>
      <c r="BR53" s="1309"/>
      <c r="BS53" s="1309"/>
      <c r="BT53" s="1309"/>
      <c r="BU53" s="1309"/>
      <c r="BV53" s="1309"/>
      <c r="BW53" s="1309"/>
      <c r="BX53" s="1309">
        <v>51.8</v>
      </c>
      <c r="BY53" s="1309"/>
      <c r="BZ53" s="1309"/>
      <c r="CA53" s="1309"/>
      <c r="CB53" s="1309"/>
      <c r="CC53" s="1309"/>
      <c r="CD53" s="1309"/>
      <c r="CE53" s="1309"/>
      <c r="CF53" s="1309">
        <v>54.4</v>
      </c>
      <c r="CG53" s="1309"/>
      <c r="CH53" s="1309"/>
      <c r="CI53" s="1309"/>
      <c r="CJ53" s="1309"/>
      <c r="CK53" s="1309"/>
      <c r="CL53" s="1309"/>
      <c r="CM53" s="1309"/>
      <c r="CN53" s="1309">
        <v>55.9</v>
      </c>
      <c r="CO53" s="1309"/>
      <c r="CP53" s="1309"/>
      <c r="CQ53" s="1309"/>
      <c r="CR53" s="1309"/>
      <c r="CS53" s="1309"/>
      <c r="CT53" s="1309"/>
      <c r="CU53" s="1309"/>
      <c r="CV53" s="1309">
        <v>57.7</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602</v>
      </c>
      <c r="AO55" s="1323"/>
      <c r="AP55" s="1323"/>
      <c r="AQ55" s="1323"/>
      <c r="AR55" s="1323"/>
      <c r="AS55" s="1323"/>
      <c r="AT55" s="1323"/>
      <c r="AU55" s="1323"/>
      <c r="AV55" s="1323"/>
      <c r="AW55" s="1323"/>
      <c r="AX55" s="1323"/>
      <c r="AY55" s="1323"/>
      <c r="AZ55" s="1323"/>
      <c r="BA55" s="1323"/>
      <c r="BB55" s="1326" t="s">
        <v>600</v>
      </c>
      <c r="BC55" s="1326"/>
      <c r="BD55" s="1326"/>
      <c r="BE55" s="1326"/>
      <c r="BF55" s="1326"/>
      <c r="BG55" s="1326"/>
      <c r="BH55" s="1326"/>
      <c r="BI55" s="1326"/>
      <c r="BJ55" s="1326"/>
      <c r="BK55" s="1326"/>
      <c r="BL55" s="1326"/>
      <c r="BM55" s="1326"/>
      <c r="BN55" s="1326"/>
      <c r="BO55" s="1326"/>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8"/>
      <c r="J57" s="1328"/>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601</v>
      </c>
      <c r="BC57" s="1326"/>
      <c r="BD57" s="1326"/>
      <c r="BE57" s="1326"/>
      <c r="BF57" s="1326"/>
      <c r="BG57" s="1326"/>
      <c r="BH57" s="1326"/>
      <c r="BI57" s="1326"/>
      <c r="BJ57" s="1326"/>
      <c r="BK57" s="1326"/>
      <c r="BL57" s="1326"/>
      <c r="BM57" s="1326"/>
      <c r="BN57" s="1326"/>
      <c r="BO57" s="1326"/>
      <c r="BP57" s="1309">
        <v>54.2</v>
      </c>
      <c r="BQ57" s="1309"/>
      <c r="BR57" s="1309"/>
      <c r="BS57" s="1309"/>
      <c r="BT57" s="1309"/>
      <c r="BU57" s="1309"/>
      <c r="BV57" s="1309"/>
      <c r="BW57" s="1309"/>
      <c r="BX57" s="1309">
        <v>56.3</v>
      </c>
      <c r="BY57" s="1309"/>
      <c r="BZ57" s="1309"/>
      <c r="CA57" s="1309"/>
      <c r="CB57" s="1309"/>
      <c r="CC57" s="1309"/>
      <c r="CD57" s="1309"/>
      <c r="CE57" s="1309"/>
      <c r="CF57" s="1309">
        <v>57.6</v>
      </c>
      <c r="CG57" s="1309"/>
      <c r="CH57" s="1309"/>
      <c r="CI57" s="1309"/>
      <c r="CJ57" s="1309"/>
      <c r="CK57" s="1309"/>
      <c r="CL57" s="1309"/>
      <c r="CM57" s="1309"/>
      <c r="CN57" s="1309">
        <v>58.8</v>
      </c>
      <c r="CO57" s="1309"/>
      <c r="CP57" s="1309"/>
      <c r="CQ57" s="1309"/>
      <c r="CR57" s="1309"/>
      <c r="CS57" s="1309"/>
      <c r="CT57" s="1309"/>
      <c r="CU57" s="1309"/>
      <c r="CV57" s="1309">
        <v>59.5</v>
      </c>
      <c r="CW57" s="1309"/>
      <c r="CX57" s="1309"/>
      <c r="CY57" s="1309"/>
      <c r="CZ57" s="1309"/>
      <c r="DA57" s="1309"/>
      <c r="DB57" s="1309"/>
      <c r="DC57" s="1309"/>
      <c r="DD57" s="408"/>
      <c r="DE57" s="407"/>
    </row>
    <row r="58" spans="1:109" s="403" customFormat="1" x14ac:dyDescent="0.15">
      <c r="A58" s="388"/>
      <c r="B58" s="407"/>
      <c r="G58" s="1319"/>
      <c r="H58" s="1319"/>
      <c r="I58" s="1328"/>
      <c r="J58" s="1328"/>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603</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606</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598</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550</v>
      </c>
      <c r="BQ72" s="1323"/>
      <c r="BR72" s="1323"/>
      <c r="BS72" s="1323"/>
      <c r="BT72" s="1323"/>
      <c r="BU72" s="1323"/>
      <c r="BV72" s="1323"/>
      <c r="BW72" s="1323"/>
      <c r="BX72" s="1323" t="s">
        <v>551</v>
      </c>
      <c r="BY72" s="1323"/>
      <c r="BZ72" s="1323"/>
      <c r="CA72" s="1323"/>
      <c r="CB72" s="1323"/>
      <c r="CC72" s="1323"/>
      <c r="CD72" s="1323"/>
      <c r="CE72" s="1323"/>
      <c r="CF72" s="1323" t="s">
        <v>552</v>
      </c>
      <c r="CG72" s="1323"/>
      <c r="CH72" s="1323"/>
      <c r="CI72" s="1323"/>
      <c r="CJ72" s="1323"/>
      <c r="CK72" s="1323"/>
      <c r="CL72" s="1323"/>
      <c r="CM72" s="1323"/>
      <c r="CN72" s="1323" t="s">
        <v>553</v>
      </c>
      <c r="CO72" s="1323"/>
      <c r="CP72" s="1323"/>
      <c r="CQ72" s="1323"/>
      <c r="CR72" s="1323"/>
      <c r="CS72" s="1323"/>
      <c r="CT72" s="1323"/>
      <c r="CU72" s="1323"/>
      <c r="CV72" s="1323" t="s">
        <v>554</v>
      </c>
      <c r="CW72" s="1323"/>
      <c r="CX72" s="1323"/>
      <c r="CY72" s="1323"/>
      <c r="CZ72" s="1323"/>
      <c r="DA72" s="1323"/>
      <c r="DB72" s="1323"/>
      <c r="DC72" s="1323"/>
    </row>
    <row r="73" spans="2:107" x14ac:dyDescent="0.15">
      <c r="B73" s="395"/>
      <c r="G73" s="1324"/>
      <c r="H73" s="1324"/>
      <c r="I73" s="1324"/>
      <c r="J73" s="1324"/>
      <c r="K73" s="1329"/>
      <c r="L73" s="1329"/>
      <c r="M73" s="1329"/>
      <c r="N73" s="1329"/>
      <c r="AM73" s="404"/>
      <c r="AN73" s="1326" t="s">
        <v>599</v>
      </c>
      <c r="AO73" s="1326"/>
      <c r="AP73" s="1326"/>
      <c r="AQ73" s="1326"/>
      <c r="AR73" s="1326"/>
      <c r="AS73" s="1326"/>
      <c r="AT73" s="1326"/>
      <c r="AU73" s="1326"/>
      <c r="AV73" s="1326"/>
      <c r="AW73" s="1326"/>
      <c r="AX73" s="1326"/>
      <c r="AY73" s="1326"/>
      <c r="AZ73" s="1326"/>
      <c r="BA73" s="1326"/>
      <c r="BB73" s="1326" t="s">
        <v>600</v>
      </c>
      <c r="BC73" s="1326"/>
      <c r="BD73" s="1326"/>
      <c r="BE73" s="1326"/>
      <c r="BF73" s="1326"/>
      <c r="BG73" s="1326"/>
      <c r="BH73" s="1326"/>
      <c r="BI73" s="1326"/>
      <c r="BJ73" s="1326"/>
      <c r="BK73" s="1326"/>
      <c r="BL73" s="1326"/>
      <c r="BM73" s="1326"/>
      <c r="BN73" s="1326"/>
      <c r="BO73" s="1326"/>
      <c r="BP73" s="1309">
        <v>64.2</v>
      </c>
      <c r="BQ73" s="1309"/>
      <c r="BR73" s="1309"/>
      <c r="BS73" s="1309"/>
      <c r="BT73" s="1309"/>
      <c r="BU73" s="1309"/>
      <c r="BV73" s="1309"/>
      <c r="BW73" s="1309"/>
      <c r="BX73" s="1309">
        <v>45.3</v>
      </c>
      <c r="BY73" s="1309"/>
      <c r="BZ73" s="1309"/>
      <c r="CA73" s="1309"/>
      <c r="CB73" s="1309"/>
      <c r="CC73" s="1309"/>
      <c r="CD73" s="1309"/>
      <c r="CE73" s="1309"/>
      <c r="CF73" s="1309">
        <v>60.8</v>
      </c>
      <c r="CG73" s="1309"/>
      <c r="CH73" s="1309"/>
      <c r="CI73" s="1309"/>
      <c r="CJ73" s="1309"/>
      <c r="CK73" s="1309"/>
      <c r="CL73" s="1309"/>
      <c r="CM73" s="1309"/>
      <c r="CN73" s="1309">
        <v>50.7</v>
      </c>
      <c r="CO73" s="1309"/>
      <c r="CP73" s="1309"/>
      <c r="CQ73" s="1309"/>
      <c r="CR73" s="1309"/>
      <c r="CS73" s="1309"/>
      <c r="CT73" s="1309"/>
      <c r="CU73" s="1309"/>
      <c r="CV73" s="1309">
        <v>31</v>
      </c>
      <c r="CW73" s="1309"/>
      <c r="CX73" s="1309"/>
      <c r="CY73" s="1309"/>
      <c r="CZ73" s="1309"/>
      <c r="DA73" s="1309"/>
      <c r="DB73" s="1309"/>
      <c r="DC73" s="1309"/>
    </row>
    <row r="74" spans="2:107" x14ac:dyDescent="0.15">
      <c r="B74" s="395"/>
      <c r="G74" s="1324"/>
      <c r="H74" s="1324"/>
      <c r="I74" s="1324"/>
      <c r="J74" s="1324"/>
      <c r="K74" s="1329"/>
      <c r="L74" s="1329"/>
      <c r="M74" s="1329"/>
      <c r="N74" s="132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604</v>
      </c>
      <c r="BC75" s="1326"/>
      <c r="BD75" s="1326"/>
      <c r="BE75" s="1326"/>
      <c r="BF75" s="1326"/>
      <c r="BG75" s="1326"/>
      <c r="BH75" s="1326"/>
      <c r="BI75" s="1326"/>
      <c r="BJ75" s="1326"/>
      <c r="BK75" s="1326"/>
      <c r="BL75" s="1326"/>
      <c r="BM75" s="1326"/>
      <c r="BN75" s="1326"/>
      <c r="BO75" s="1326"/>
      <c r="BP75" s="1309">
        <v>5.3</v>
      </c>
      <c r="BQ75" s="1309"/>
      <c r="BR75" s="1309"/>
      <c r="BS75" s="1309"/>
      <c r="BT75" s="1309"/>
      <c r="BU75" s="1309"/>
      <c r="BV75" s="1309"/>
      <c r="BW75" s="1309"/>
      <c r="BX75" s="1309">
        <v>6.5</v>
      </c>
      <c r="BY75" s="1309"/>
      <c r="BZ75" s="1309"/>
      <c r="CA75" s="1309"/>
      <c r="CB75" s="1309"/>
      <c r="CC75" s="1309"/>
      <c r="CD75" s="1309"/>
      <c r="CE75" s="1309"/>
      <c r="CF75" s="1309">
        <v>8</v>
      </c>
      <c r="CG75" s="1309"/>
      <c r="CH75" s="1309"/>
      <c r="CI75" s="1309"/>
      <c r="CJ75" s="1309"/>
      <c r="CK75" s="1309"/>
      <c r="CL75" s="1309"/>
      <c r="CM75" s="1309"/>
      <c r="CN75" s="1309">
        <v>8.5</v>
      </c>
      <c r="CO75" s="1309"/>
      <c r="CP75" s="1309"/>
      <c r="CQ75" s="1309"/>
      <c r="CR75" s="1309"/>
      <c r="CS75" s="1309"/>
      <c r="CT75" s="1309"/>
      <c r="CU75" s="1309"/>
      <c r="CV75" s="1309">
        <v>8.1999999999999993</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29"/>
      <c r="L77" s="1329"/>
      <c r="M77" s="1329"/>
      <c r="N77" s="1329"/>
      <c r="AN77" s="1323" t="s">
        <v>602</v>
      </c>
      <c r="AO77" s="1323"/>
      <c r="AP77" s="1323"/>
      <c r="AQ77" s="1323"/>
      <c r="AR77" s="1323"/>
      <c r="AS77" s="1323"/>
      <c r="AT77" s="1323"/>
      <c r="AU77" s="1323"/>
      <c r="AV77" s="1323"/>
      <c r="AW77" s="1323"/>
      <c r="AX77" s="1323"/>
      <c r="AY77" s="1323"/>
      <c r="AZ77" s="1323"/>
      <c r="BA77" s="1323"/>
      <c r="BB77" s="1326" t="s">
        <v>600</v>
      </c>
      <c r="BC77" s="1326"/>
      <c r="BD77" s="1326"/>
      <c r="BE77" s="1326"/>
      <c r="BF77" s="1326"/>
      <c r="BG77" s="1326"/>
      <c r="BH77" s="1326"/>
      <c r="BI77" s="1326"/>
      <c r="BJ77" s="1326"/>
      <c r="BK77" s="1326"/>
      <c r="BL77" s="1326"/>
      <c r="BM77" s="1326"/>
      <c r="BN77" s="1326"/>
      <c r="BO77" s="1326"/>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8"/>
      <c r="J79" s="1328"/>
      <c r="K79" s="1330"/>
      <c r="L79" s="1330"/>
      <c r="M79" s="1330"/>
      <c r="N79" s="1330"/>
      <c r="AN79" s="1323"/>
      <c r="AO79" s="1323"/>
      <c r="AP79" s="1323"/>
      <c r="AQ79" s="1323"/>
      <c r="AR79" s="1323"/>
      <c r="AS79" s="1323"/>
      <c r="AT79" s="1323"/>
      <c r="AU79" s="1323"/>
      <c r="AV79" s="1323"/>
      <c r="AW79" s="1323"/>
      <c r="AX79" s="1323"/>
      <c r="AY79" s="1323"/>
      <c r="AZ79" s="1323"/>
      <c r="BA79" s="1323"/>
      <c r="BB79" s="1326" t="s">
        <v>604</v>
      </c>
      <c r="BC79" s="1326"/>
      <c r="BD79" s="1326"/>
      <c r="BE79" s="1326"/>
      <c r="BF79" s="1326"/>
      <c r="BG79" s="1326"/>
      <c r="BH79" s="1326"/>
      <c r="BI79" s="1326"/>
      <c r="BJ79" s="1326"/>
      <c r="BK79" s="1326"/>
      <c r="BL79" s="1326"/>
      <c r="BM79" s="1326"/>
      <c r="BN79" s="1326"/>
      <c r="BO79" s="1326"/>
      <c r="BP79" s="1309">
        <v>7.8</v>
      </c>
      <c r="BQ79" s="1309"/>
      <c r="BR79" s="1309"/>
      <c r="BS79" s="1309"/>
      <c r="BT79" s="1309"/>
      <c r="BU79" s="1309"/>
      <c r="BV79" s="1309"/>
      <c r="BW79" s="1309"/>
      <c r="BX79" s="1309">
        <v>7.4</v>
      </c>
      <c r="BY79" s="1309"/>
      <c r="BZ79" s="1309"/>
      <c r="CA79" s="1309"/>
      <c r="CB79" s="1309"/>
      <c r="CC79" s="1309"/>
      <c r="CD79" s="1309"/>
      <c r="CE79" s="1309"/>
      <c r="CF79" s="1309">
        <v>7.1</v>
      </c>
      <c r="CG79" s="1309"/>
      <c r="CH79" s="1309"/>
      <c r="CI79" s="1309"/>
      <c r="CJ79" s="1309"/>
      <c r="CK79" s="1309"/>
      <c r="CL79" s="1309"/>
      <c r="CM79" s="1309"/>
      <c r="CN79" s="1309">
        <v>7.1</v>
      </c>
      <c r="CO79" s="1309"/>
      <c r="CP79" s="1309"/>
      <c r="CQ79" s="1309"/>
      <c r="CR79" s="1309"/>
      <c r="CS79" s="1309"/>
      <c r="CT79" s="1309"/>
      <c r="CU79" s="1309"/>
      <c r="CV79" s="1309">
        <v>7.3</v>
      </c>
      <c r="CW79" s="1309"/>
      <c r="CX79" s="1309"/>
      <c r="CY79" s="1309"/>
      <c r="CZ79" s="1309"/>
      <c r="DA79" s="1309"/>
      <c r="DB79" s="1309"/>
      <c r="DC79" s="1309"/>
    </row>
    <row r="80" spans="2:107" x14ac:dyDescent="0.15">
      <c r="B80" s="395"/>
      <c r="G80" s="1319"/>
      <c r="H80" s="1319"/>
      <c r="I80" s="1328"/>
      <c r="J80" s="1328"/>
      <c r="K80" s="1330"/>
      <c r="L80" s="1330"/>
      <c r="M80" s="1330"/>
      <c r="N80" s="133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3xCcn2+jBORPkoIhAbQH6mjNYIqJpB59t7c6+V2mJbPDmOKuYll//xtdkYGm1jnBWE/+4I1SA1WmKdeiJNxEA==" saltValue="REbuFPptIFl+q6Teug7r7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5925F-3324-4F03-BAB5-7CCE4BFC4FC9}">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LIF810d4KrkFhIHuoKwPY6hhR1GzN3CuZs8RPDQ9qz0rJdfCyEgiAJ3MH+fsQnCU/fdIdzoNNOt9V8Vhj86xnw==" saltValue="WEZj5uo0WsOcxkKo5dok1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0077F3-A383-4599-A9EB-E4C5C2D0DC9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375" style="292" customWidth="1"/>
    <col min="35" max="122" width="2.375" style="291" customWidth="1"/>
    <col min="123" max="16384" width="2.37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t7MvLlcmyJYZTOx85BKOnHlu8JPi0Uz+vGmID5M1EaksjvslPOKkLu7tYQph58QYIWe+zlIH/FZdoTqkPVDTwQ==" saltValue="uz+jpmNrxDt/vniSQrLi9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547</v>
      </c>
      <c r="G2" s="157"/>
      <c r="H2" s="158"/>
    </row>
    <row r="3" spans="1:8" x14ac:dyDescent="0.15">
      <c r="A3" s="154" t="s">
        <v>540</v>
      </c>
      <c r="B3" s="159"/>
      <c r="C3" s="160"/>
      <c r="D3" s="161">
        <v>170812</v>
      </c>
      <c r="E3" s="162"/>
      <c r="F3" s="163">
        <v>280458</v>
      </c>
      <c r="G3" s="164"/>
      <c r="H3" s="165"/>
    </row>
    <row r="4" spans="1:8" x14ac:dyDescent="0.15">
      <c r="A4" s="166"/>
      <c r="B4" s="167"/>
      <c r="C4" s="168"/>
      <c r="D4" s="169">
        <v>48787</v>
      </c>
      <c r="E4" s="170"/>
      <c r="F4" s="171">
        <v>127286</v>
      </c>
      <c r="G4" s="172"/>
      <c r="H4" s="173"/>
    </row>
    <row r="5" spans="1:8" x14ac:dyDescent="0.15">
      <c r="A5" s="154" t="s">
        <v>542</v>
      </c>
      <c r="B5" s="159"/>
      <c r="C5" s="160"/>
      <c r="D5" s="161">
        <v>48854</v>
      </c>
      <c r="E5" s="162"/>
      <c r="F5" s="163">
        <v>291945</v>
      </c>
      <c r="G5" s="164"/>
      <c r="H5" s="165"/>
    </row>
    <row r="6" spans="1:8" x14ac:dyDescent="0.15">
      <c r="A6" s="166"/>
      <c r="B6" s="167"/>
      <c r="C6" s="168"/>
      <c r="D6" s="169">
        <v>32050</v>
      </c>
      <c r="E6" s="170"/>
      <c r="F6" s="171">
        <v>127651</v>
      </c>
      <c r="G6" s="172"/>
      <c r="H6" s="173"/>
    </row>
    <row r="7" spans="1:8" x14ac:dyDescent="0.15">
      <c r="A7" s="154" t="s">
        <v>543</v>
      </c>
      <c r="B7" s="159"/>
      <c r="C7" s="160"/>
      <c r="D7" s="161">
        <v>316656</v>
      </c>
      <c r="E7" s="162"/>
      <c r="F7" s="163">
        <v>291173</v>
      </c>
      <c r="G7" s="164"/>
      <c r="H7" s="165"/>
    </row>
    <row r="8" spans="1:8" x14ac:dyDescent="0.15">
      <c r="A8" s="166"/>
      <c r="B8" s="167"/>
      <c r="C8" s="168"/>
      <c r="D8" s="169">
        <v>40854</v>
      </c>
      <c r="E8" s="170"/>
      <c r="F8" s="171">
        <v>119071</v>
      </c>
      <c r="G8" s="172"/>
      <c r="H8" s="173"/>
    </row>
    <row r="9" spans="1:8" x14ac:dyDescent="0.15">
      <c r="A9" s="154" t="s">
        <v>544</v>
      </c>
      <c r="B9" s="159"/>
      <c r="C9" s="160"/>
      <c r="D9" s="161">
        <v>83432</v>
      </c>
      <c r="E9" s="162"/>
      <c r="F9" s="163">
        <v>271581</v>
      </c>
      <c r="G9" s="164"/>
      <c r="H9" s="165"/>
    </row>
    <row r="10" spans="1:8" x14ac:dyDescent="0.15">
      <c r="A10" s="166"/>
      <c r="B10" s="167"/>
      <c r="C10" s="168"/>
      <c r="D10" s="169">
        <v>67550</v>
      </c>
      <c r="E10" s="170"/>
      <c r="F10" s="171">
        <v>117844</v>
      </c>
      <c r="G10" s="172"/>
      <c r="H10" s="173"/>
    </row>
    <row r="11" spans="1:8" x14ac:dyDescent="0.15">
      <c r="A11" s="154" t="s">
        <v>545</v>
      </c>
      <c r="B11" s="159"/>
      <c r="C11" s="160"/>
      <c r="D11" s="161">
        <v>31198</v>
      </c>
      <c r="E11" s="162"/>
      <c r="F11" s="163">
        <v>268375</v>
      </c>
      <c r="G11" s="164"/>
      <c r="H11" s="165"/>
    </row>
    <row r="12" spans="1:8" x14ac:dyDescent="0.15">
      <c r="A12" s="166"/>
      <c r="B12" s="167"/>
      <c r="C12" s="174"/>
      <c r="D12" s="169">
        <v>27527</v>
      </c>
      <c r="E12" s="170"/>
      <c r="F12" s="171">
        <v>119602</v>
      </c>
      <c r="G12" s="172"/>
      <c r="H12" s="173"/>
    </row>
    <row r="13" spans="1:8" x14ac:dyDescent="0.15">
      <c r="A13" s="154"/>
      <c r="B13" s="159"/>
      <c r="C13" s="175"/>
      <c r="D13" s="176">
        <v>130190</v>
      </c>
      <c r="E13" s="177"/>
      <c r="F13" s="178">
        <v>280706</v>
      </c>
      <c r="G13" s="179"/>
      <c r="H13" s="165"/>
    </row>
    <row r="14" spans="1:8" x14ac:dyDescent="0.15">
      <c r="A14" s="166"/>
      <c r="B14" s="167"/>
      <c r="C14" s="168"/>
      <c r="D14" s="169">
        <v>43354</v>
      </c>
      <c r="E14" s="170"/>
      <c r="F14" s="171">
        <v>122291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7.05</v>
      </c>
      <c r="C19" s="180">
        <f>ROUND(VALUE(SUBSTITUTE(実質収支比率等に係る経年分析!G$48,"▲","-")),2)</f>
        <v>6.97</v>
      </c>
      <c r="D19" s="180">
        <f>ROUND(VALUE(SUBSTITUTE(実質収支比率等に係る経年分析!H$48,"▲","-")),2)</f>
        <v>5.9</v>
      </c>
      <c r="E19" s="180">
        <f>ROUND(VALUE(SUBSTITUTE(実質収支比率等に係る経年分析!I$48,"▲","-")),2)</f>
        <v>5.88</v>
      </c>
      <c r="F19" s="180">
        <f>ROUND(VALUE(SUBSTITUTE(実質収支比率等に係る経年分析!J$48,"▲","-")),2)</f>
        <v>5.05</v>
      </c>
    </row>
    <row r="20" spans="1:11" x14ac:dyDescent="0.15">
      <c r="A20" s="180" t="s">
        <v>55</v>
      </c>
      <c r="B20" s="180">
        <f>ROUND(VALUE(SUBSTITUTE(実質収支比率等に係る経年分析!F$47,"▲","-")),2)</f>
        <v>18.34</v>
      </c>
      <c r="C20" s="180">
        <f>ROUND(VALUE(SUBSTITUTE(実質収支比率等に係る経年分析!G$47,"▲","-")),2)</f>
        <v>18.73</v>
      </c>
      <c r="D20" s="180">
        <f>ROUND(VALUE(SUBSTITUTE(実質収支比率等に係る経年分析!H$47,"▲","-")),2)</f>
        <v>19.559999999999999</v>
      </c>
      <c r="E20" s="180">
        <f>ROUND(VALUE(SUBSTITUTE(実質収支比率等に係る経年分析!I$47,"▲","-")),2)</f>
        <v>18.62</v>
      </c>
      <c r="F20" s="180">
        <f>ROUND(VALUE(SUBSTITUTE(実質収支比率等に係る経年分析!J$47,"▲","-")),2)</f>
        <v>12.46</v>
      </c>
    </row>
    <row r="21" spans="1:11" x14ac:dyDescent="0.15">
      <c r="A21" s="180" t="s">
        <v>56</v>
      </c>
      <c r="B21" s="180">
        <f>IF(ISNUMBER(VALUE(SUBSTITUTE(実質収支比率等に係る経年分析!F$49,"▲","-"))),ROUND(VALUE(SUBSTITUTE(実質収支比率等に係る経年分析!F$49,"▲","-")),2),NA())</f>
        <v>2.2200000000000002</v>
      </c>
      <c r="C21" s="180">
        <f>IF(ISNUMBER(VALUE(SUBSTITUTE(実質収支比率等に係る経年分析!G$49,"▲","-"))),ROUND(VALUE(SUBSTITUTE(実質収支比率等に係る経年分析!G$49,"▲","-")),2),NA())</f>
        <v>4.17</v>
      </c>
      <c r="D21" s="180">
        <f>IF(ISNUMBER(VALUE(SUBSTITUTE(実質収支比率等に係る経年分析!H$49,"▲","-"))),ROUND(VALUE(SUBSTITUTE(実質収支比率等に係る経年分析!H$49,"▲","-")),2),NA())</f>
        <v>-0.36</v>
      </c>
      <c r="E21" s="180">
        <f>IF(ISNUMBER(VALUE(SUBSTITUTE(実質収支比率等に係る経年分析!I$49,"▲","-"))),ROUND(VALUE(SUBSTITUTE(実質収支比率等に係る経年分析!I$49,"▲","-")),2),NA())</f>
        <v>7.91</v>
      </c>
      <c r="F21" s="180">
        <f>IF(ISNUMBER(VALUE(SUBSTITUTE(実質収支比率等に係る経年分析!J$49,"▲","-"))),ROUND(VALUE(SUBSTITUTE(実質収支比率等に係る経年分析!J$49,"▲","-")),2),NA())</f>
        <v>-6.7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大潟村後期高齢者医療特別会計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1.52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1.48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1.57</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大潟村診療所特別会計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0.23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0.21</v>
      </c>
    </row>
    <row r="31" spans="1:11" x14ac:dyDescent="0.15">
      <c r="A31" s="181" t="str">
        <f>IF(連結実質赤字比率に係る赤字・黒字の構成分析!C$39="",NA(),連結実質赤字比率に係る赤字・黒字の構成分析!C$39)</f>
        <v>大潟村公共下水道事業特別会計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0.57999999999999996</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0.35</v>
      </c>
    </row>
    <row r="32" spans="1:11" x14ac:dyDescent="0.15">
      <c r="A32" s="181" t="str">
        <f>IF(連結実質赤字比率に係る赤字・黒字の構成分析!C$38="",NA(),連結実質赤字比率に係る赤字・黒字の構成分析!C$38)</f>
        <v>大潟村水道事業特別会計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大潟村介護サービス事業特別会計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1.1000000000000001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1.1000000000000001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0.85</v>
      </c>
    </row>
    <row r="34" spans="1:16" x14ac:dyDescent="0.15">
      <c r="A34" s="181" t="str">
        <f>IF(連結実質赤字比率に係る赤字・黒字の構成分析!C$36="",NA(),連結実質赤字比率に係る赤字・黒字の構成分析!C$36)</f>
        <v>大潟村国民健康保険事業特別会計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1.59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2.09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3.15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1.96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v>
      </c>
    </row>
    <row r="35" spans="1:16" x14ac:dyDescent="0.15">
      <c r="A35" s="181" t="str">
        <f>IF(連結実質赤字比率に係る赤字・黒字の構成分析!C$35="",NA(),連結実質赤字比率に係る赤字・黒字の構成分析!C$35)</f>
        <v>大潟村介護保険事業特別会計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0.38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0.57999999999999996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4.83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216</v>
      </c>
      <c r="E42" s="182"/>
      <c r="F42" s="182"/>
      <c r="G42" s="182">
        <f>'実質公債費比率（分子）の構造'!L$52</f>
        <v>208</v>
      </c>
      <c r="H42" s="182"/>
      <c r="I42" s="182"/>
      <c r="J42" s="182">
        <f>'実質公債費比率（分子）の構造'!M$52</f>
        <v>211</v>
      </c>
      <c r="K42" s="182"/>
      <c r="L42" s="182"/>
      <c r="M42" s="182">
        <f>'実質公債費比率（分子）の構造'!N$52</f>
        <v>212</v>
      </c>
      <c r="N42" s="182"/>
      <c r="O42" s="182"/>
      <c r="P42" s="182">
        <f>'実質公債費比率（分子）の構造'!O$52</f>
        <v>213</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10</v>
      </c>
      <c r="C45" s="182"/>
      <c r="D45" s="182"/>
      <c r="E45" s="182">
        <f>'実質公債費比率（分子）の構造'!L$49</f>
        <v>14</v>
      </c>
      <c r="F45" s="182"/>
      <c r="G45" s="182"/>
      <c r="H45" s="182">
        <f>'実質公債費比率（分子）の構造'!M$49</f>
        <v>18</v>
      </c>
      <c r="I45" s="182"/>
      <c r="J45" s="182"/>
      <c r="K45" s="182">
        <f>'実質公債費比率（分子）の構造'!N$49</f>
        <v>19</v>
      </c>
      <c r="L45" s="182"/>
      <c r="M45" s="182"/>
      <c r="N45" s="182">
        <f>'実質公債費比率（分子）の構造'!O$49</f>
        <v>19</v>
      </c>
      <c r="O45" s="182"/>
      <c r="P45" s="182"/>
    </row>
    <row r="46" spans="1:16" x14ac:dyDescent="0.15">
      <c r="A46" s="182" t="s">
        <v>67</v>
      </c>
      <c r="B46" s="182">
        <f>'実質公債費比率（分子）の構造'!K$48</f>
        <v>31</v>
      </c>
      <c r="C46" s="182"/>
      <c r="D46" s="182"/>
      <c r="E46" s="182">
        <f>'実質公債費比率（分子）の構造'!L$48</f>
        <v>43</v>
      </c>
      <c r="F46" s="182"/>
      <c r="G46" s="182"/>
      <c r="H46" s="182">
        <f>'実質公債費比率（分子）の構造'!M$48</f>
        <v>21</v>
      </c>
      <c r="I46" s="182"/>
      <c r="J46" s="182"/>
      <c r="K46" s="182">
        <f>'実質公債費比率（分子）の構造'!N$48</f>
        <v>17</v>
      </c>
      <c r="L46" s="182"/>
      <c r="M46" s="182"/>
      <c r="N46" s="182">
        <f>'実質公債費比率（分子）の構造'!O$48</f>
        <v>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315</v>
      </c>
      <c r="C49" s="182"/>
      <c r="D49" s="182"/>
      <c r="E49" s="182">
        <f>'実質公債費比率（分子）の構造'!L$45</f>
        <v>324</v>
      </c>
      <c r="F49" s="182"/>
      <c r="G49" s="182"/>
      <c r="H49" s="182">
        <f>'実質公債費比率（分子）の構造'!M$45</f>
        <v>338</v>
      </c>
      <c r="I49" s="182"/>
      <c r="J49" s="182"/>
      <c r="K49" s="182">
        <f>'実質公債費比率（分子）の構造'!N$45</f>
        <v>333</v>
      </c>
      <c r="L49" s="182"/>
      <c r="M49" s="182"/>
      <c r="N49" s="182">
        <f>'実質公債費比率（分子）の構造'!O$45</f>
        <v>343</v>
      </c>
      <c r="O49" s="182"/>
      <c r="P49" s="182"/>
    </row>
    <row r="50" spans="1:16" x14ac:dyDescent="0.15">
      <c r="A50" s="182" t="s">
        <v>71</v>
      </c>
      <c r="B50" s="182" t="e">
        <f>NA()</f>
        <v>#N/A</v>
      </c>
      <c r="C50" s="182">
        <f>IF(ISNUMBER('実質公債費比率（分子）の構造'!K$53),'実質公債費比率（分子）の構造'!K$53,NA())</f>
        <v>140</v>
      </c>
      <c r="D50" s="182" t="e">
        <f>NA()</f>
        <v>#N/A</v>
      </c>
      <c r="E50" s="182" t="e">
        <f>NA()</f>
        <v>#N/A</v>
      </c>
      <c r="F50" s="182">
        <f>IF(ISNUMBER('実質公債費比率（分子）の構造'!L$53),'実質公債費比率（分子）の構造'!L$53,NA())</f>
        <v>173</v>
      </c>
      <c r="G50" s="182" t="e">
        <f>NA()</f>
        <v>#N/A</v>
      </c>
      <c r="H50" s="182" t="e">
        <f>NA()</f>
        <v>#N/A</v>
      </c>
      <c r="I50" s="182">
        <f>IF(ISNUMBER('実質公債費比率（分子）の構造'!M$53),'実質公債費比率（分子）の構造'!M$53,NA())</f>
        <v>166</v>
      </c>
      <c r="J50" s="182" t="e">
        <f>NA()</f>
        <v>#N/A</v>
      </c>
      <c r="K50" s="182" t="e">
        <f>NA()</f>
        <v>#N/A</v>
      </c>
      <c r="L50" s="182">
        <f>IF(ISNUMBER('実質公債費比率（分子）の構造'!N$53),'実質公債費比率（分子）の構造'!N$53,NA())</f>
        <v>157</v>
      </c>
      <c r="M50" s="182" t="e">
        <f>NA()</f>
        <v>#N/A</v>
      </c>
      <c r="N50" s="182" t="e">
        <f>NA()</f>
        <v>#N/A</v>
      </c>
      <c r="O50" s="182">
        <f>IF(ISNUMBER('実質公債費比率（分子）の構造'!O$53),'実質公債費比率（分子）の構造'!O$53,NA())</f>
        <v>158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2559</v>
      </c>
      <c r="E56" s="181"/>
      <c r="F56" s="181"/>
      <c r="G56" s="181">
        <f>'将来負担比率（分子）の構造'!J$52</f>
        <v>2543</v>
      </c>
      <c r="H56" s="181"/>
      <c r="I56" s="181"/>
      <c r="J56" s="181">
        <f>'将来負担比率（分子）の構造'!K$52</f>
        <v>2661</v>
      </c>
      <c r="K56" s="181"/>
      <c r="L56" s="181"/>
      <c r="M56" s="181">
        <f>'将来負担比率（分子）の構造'!L$52</f>
        <v>2650</v>
      </c>
      <c r="N56" s="181"/>
      <c r="O56" s="181"/>
      <c r="P56" s="181">
        <f>'将来負担比率（分子）の構造'!M$52</f>
        <v>2607</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1023</v>
      </c>
      <c r="E58" s="181"/>
      <c r="F58" s="181"/>
      <c r="G58" s="181">
        <f>'将来負担比率（分子）の構造'!J$50</f>
        <v>1111</v>
      </c>
      <c r="H58" s="181"/>
      <c r="I58" s="181"/>
      <c r="J58" s="181">
        <f>'将来負担比率（分子）の構造'!K$50</f>
        <v>1068</v>
      </c>
      <c r="K58" s="181"/>
      <c r="L58" s="181"/>
      <c r="M58" s="181">
        <f>'将来負担比率（分子）の構造'!L$50</f>
        <v>945</v>
      </c>
      <c r="N58" s="181"/>
      <c r="O58" s="181"/>
      <c r="P58" s="181">
        <f>'将来負担比率（分子）の構造'!M$50</f>
        <v>976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413</v>
      </c>
      <c r="C62" s="181"/>
      <c r="D62" s="181"/>
      <c r="E62" s="181">
        <f>'将来負担比率（分子）の構造'!J$45</f>
        <v>409</v>
      </c>
      <c r="F62" s="181"/>
      <c r="G62" s="181"/>
      <c r="H62" s="181">
        <f>'将来負担比率（分子）の構造'!K$45</f>
        <v>376</v>
      </c>
      <c r="I62" s="181"/>
      <c r="J62" s="181"/>
      <c r="K62" s="181">
        <f>'将来負担比率（分子）の構造'!L$45</f>
        <v>379</v>
      </c>
      <c r="L62" s="181"/>
      <c r="M62" s="181"/>
      <c r="N62" s="181">
        <f>'将来負担比率（分子）の構造'!M$45</f>
        <v>271</v>
      </c>
      <c r="O62" s="181"/>
      <c r="P62" s="181"/>
    </row>
    <row r="63" spans="1:16" x14ac:dyDescent="0.15">
      <c r="A63" s="181" t="s">
        <v>34</v>
      </c>
      <c r="B63" s="181">
        <f>'将来負担比率（分子）の構造'!I$44</f>
        <v>166</v>
      </c>
      <c r="C63" s="181"/>
      <c r="D63" s="181"/>
      <c r="E63" s="181">
        <f>'将来負担比率（分子）の構造'!J$44</f>
        <v>153</v>
      </c>
      <c r="F63" s="181"/>
      <c r="G63" s="181"/>
      <c r="H63" s="181">
        <f>'将来負担比率（分子）の構造'!K$44</f>
        <v>139</v>
      </c>
      <c r="I63" s="181"/>
      <c r="J63" s="181"/>
      <c r="K63" s="181">
        <f>'将来負担比率（分子）の構造'!L$44</f>
        <v>122</v>
      </c>
      <c r="L63" s="181"/>
      <c r="M63" s="181"/>
      <c r="N63" s="181">
        <f>'将来負担比率（分子）の構造'!M$44</f>
        <v>101</v>
      </c>
      <c r="O63" s="181"/>
      <c r="P63" s="181"/>
    </row>
    <row r="64" spans="1:16" x14ac:dyDescent="0.15">
      <c r="A64" s="181" t="s">
        <v>33</v>
      </c>
      <c r="B64" s="181">
        <f>'将来負担比率（分子）の構造'!I$43</f>
        <v>315</v>
      </c>
      <c r="C64" s="181"/>
      <c r="D64" s="181"/>
      <c r="E64" s="181">
        <f>'将来負担比率（分子）の構造'!J$43</f>
        <v>217</v>
      </c>
      <c r="F64" s="181"/>
      <c r="G64" s="181"/>
      <c r="H64" s="181">
        <f>'将来負担比率（分子）の構造'!K$43</f>
        <v>228</v>
      </c>
      <c r="I64" s="181"/>
      <c r="J64" s="181"/>
      <c r="K64" s="181">
        <f>'将来負担比率（分子）の構造'!L$43</f>
        <v>197</v>
      </c>
      <c r="L64" s="181"/>
      <c r="M64" s="181"/>
      <c r="N64" s="181">
        <f>'将来負担比率（分子）の構造'!M$43</f>
        <v>145</v>
      </c>
      <c r="O64" s="181"/>
      <c r="P64" s="181"/>
    </row>
    <row r="65" spans="1:16" x14ac:dyDescent="0.15">
      <c r="A65" s="181" t="s">
        <v>32</v>
      </c>
      <c r="B65" s="181">
        <f>'将来負担比率（分子）の構造'!I$42</f>
        <v>2</v>
      </c>
      <c r="C65" s="181"/>
      <c r="D65" s="181"/>
      <c r="E65" s="181">
        <f>'将来負担比率（分子）の構造'!J$42</f>
        <v>2</v>
      </c>
      <c r="F65" s="181"/>
      <c r="G65" s="181"/>
      <c r="H65" s="181">
        <f>'将来負担比率（分子）の構造'!K$42</f>
        <v>1</v>
      </c>
      <c r="I65" s="181"/>
      <c r="J65" s="181"/>
      <c r="K65" s="181">
        <f>'将来負担比率（分子）の構造'!L$42</f>
        <v>1</v>
      </c>
      <c r="L65" s="181"/>
      <c r="M65" s="181"/>
      <c r="N65" s="181">
        <f>'将来負担比率（分子）の構造'!M$42</f>
        <v>1</v>
      </c>
      <c r="O65" s="181"/>
      <c r="P65" s="181"/>
    </row>
    <row r="66" spans="1:16" x14ac:dyDescent="0.15">
      <c r="A66" s="181" t="s">
        <v>31</v>
      </c>
      <c r="B66" s="181">
        <f>'将来負担比率（分子）の構造'!I$41</f>
        <v>4013</v>
      </c>
      <c r="C66" s="181"/>
      <c r="D66" s="181"/>
      <c r="E66" s="181">
        <f>'将来負担比率（分子）の構造'!J$41</f>
        <v>3767</v>
      </c>
      <c r="F66" s="181"/>
      <c r="G66" s="181"/>
      <c r="H66" s="181">
        <f>'将来負担比率（分子）の構造'!K$41</f>
        <v>4175</v>
      </c>
      <c r="I66" s="181"/>
      <c r="J66" s="181"/>
      <c r="K66" s="181">
        <f>'将来負担比率（分子）の構造'!L$41</f>
        <v>3864</v>
      </c>
      <c r="L66" s="181"/>
      <c r="M66" s="181"/>
      <c r="N66" s="181">
        <f>'将来負担比率（分子）の構造'!M$41</f>
        <v>3660</v>
      </c>
      <c r="O66" s="181"/>
      <c r="P66" s="181"/>
    </row>
    <row r="67" spans="1:16" x14ac:dyDescent="0.15">
      <c r="A67" s="181" t="s">
        <v>75</v>
      </c>
      <c r="B67" s="181" t="e">
        <f>NA()</f>
        <v>#N/A</v>
      </c>
      <c r="C67" s="181">
        <f>IF(ISNUMBER('将来負担比率（分子）の構造'!I$53), IF('将来負担比率（分子）の構造'!I$53 &lt; 0, 0, '将来負担比率（分子）の構造'!I$53), NA())</f>
        <v>1327</v>
      </c>
      <c r="D67" s="181" t="e">
        <f>NA()</f>
        <v>#N/A</v>
      </c>
      <c r="E67" s="181" t="e">
        <f>NA()</f>
        <v>#N/A</v>
      </c>
      <c r="F67" s="181">
        <f>IF(ISNUMBER('将来負担比率（分子）の構造'!J$53), IF('将来負担比率（分子）の構造'!J$53 &lt; 0, 0, '将来負担比率（分子）の構造'!J$53), NA())</f>
        <v>894</v>
      </c>
      <c r="G67" s="181" t="e">
        <f>NA()</f>
        <v>#N/A</v>
      </c>
      <c r="H67" s="181" t="e">
        <f>NA()</f>
        <v>#N/A</v>
      </c>
      <c r="I67" s="181">
        <f>IF(ISNUMBER('将来負担比率（分子）の構造'!K$53), IF('将来負担比率（分子）の構造'!K$53 &lt; 0, 0, '将来負担比率（分子）の構造'!K$53), NA())</f>
        <v>1190</v>
      </c>
      <c r="J67" s="181" t="e">
        <f>NA()</f>
        <v>#N/A</v>
      </c>
      <c r="K67" s="181" t="e">
        <f>NA()</f>
        <v>#N/A</v>
      </c>
      <c r="L67" s="181">
        <f>IF(ISNUMBER('将来負担比率（分子）の構造'!L$53), IF('将来負担比率（分子）の構造'!L$53 &lt; 0, 0, '将来負担比率（分子）の構造'!L$53), NA())</f>
        <v>969</v>
      </c>
      <c r="M67" s="181" t="e">
        <f>NA()</f>
        <v>#N/A</v>
      </c>
      <c r="N67" s="181" t="e">
        <f>NA()</f>
        <v>#N/A</v>
      </c>
      <c r="O67" s="181">
        <f>IF(ISNUMBER('将来負担比率（分子）の構造'!M$53), IF('将来負担比率（分子）の構造'!M$53 &lt; 0, 0, '将来負担比率（分子）の構造'!M$53), NA())</f>
        <v>594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424</v>
      </c>
      <c r="C72" s="185">
        <f>基金残高に係る経年分析!G55</f>
        <v>395</v>
      </c>
      <c r="D72" s="185">
        <f>基金残高に係る経年分析!H55</f>
        <v>265</v>
      </c>
    </row>
    <row r="73" spans="1:16" x14ac:dyDescent="0.15">
      <c r="A73" s="184" t="s">
        <v>78</v>
      </c>
      <c r="B73" s="185">
        <f>基金残高に係る経年分析!F56</f>
        <v>201</v>
      </c>
      <c r="C73" s="185">
        <f>基金残高に係る経年分析!G56</f>
        <v>38</v>
      </c>
      <c r="D73" s="185">
        <f>基金残高に係る経年分析!H56</f>
        <v>100</v>
      </c>
    </row>
    <row r="74" spans="1:16" x14ac:dyDescent="0.15">
      <c r="A74" s="184" t="s">
        <v>79</v>
      </c>
      <c r="B74" s="185">
        <f>基金残高に係る経年分析!F57</f>
        <v>344</v>
      </c>
      <c r="C74" s="185">
        <f>基金残高に係る経年分析!G57</f>
        <v>296</v>
      </c>
      <c r="D74" s="185">
        <f>基金残高に係る経年分析!H57</f>
        <v>437</v>
      </c>
    </row>
  </sheetData>
  <sheetProtection algorithmName="SHA-512" hashValue="qTOQlwIBGaf7MylzuaMoXl73gMdy9go5ac+5ogXcF8xYLiu4wol1dA9YpCwLLft8d3GQBlZ3ZF9Haa/xULJrHg==" saltValue="40RfUMjONAUZTXMT4Tdt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224</v>
      </c>
      <c r="C5" s="670"/>
      <c r="D5" s="670"/>
      <c r="E5" s="670"/>
      <c r="F5" s="670"/>
      <c r="G5" s="670"/>
      <c r="H5" s="670"/>
      <c r="I5" s="670"/>
      <c r="J5" s="670"/>
      <c r="K5" s="670"/>
      <c r="L5" s="670"/>
      <c r="M5" s="670"/>
      <c r="N5" s="670"/>
      <c r="O5" s="670"/>
      <c r="P5" s="670"/>
      <c r="Q5" s="671"/>
      <c r="R5" s="672">
        <v>704303</v>
      </c>
      <c r="S5" s="673"/>
      <c r="T5" s="673"/>
      <c r="U5" s="673"/>
      <c r="V5" s="673"/>
      <c r="W5" s="673"/>
      <c r="X5" s="673"/>
      <c r="Y5" s="674"/>
      <c r="Z5" s="675">
        <v>21.7</v>
      </c>
      <c r="AA5" s="675"/>
      <c r="AB5" s="675"/>
      <c r="AC5" s="675"/>
      <c r="AD5" s="676">
        <v>704303</v>
      </c>
      <c r="AE5" s="676"/>
      <c r="AF5" s="676"/>
      <c r="AG5" s="676"/>
      <c r="AH5" s="676"/>
      <c r="AI5" s="676"/>
      <c r="AJ5" s="676"/>
      <c r="AK5" s="676"/>
      <c r="AL5" s="677">
        <v>34.200000000000003</v>
      </c>
      <c r="AM5" s="678"/>
      <c r="AN5" s="678"/>
      <c r="AO5" s="679"/>
      <c r="AP5" s="669" t="s">
        <v>225</v>
      </c>
      <c r="AQ5" s="670"/>
      <c r="AR5" s="670"/>
      <c r="AS5" s="670"/>
      <c r="AT5" s="670"/>
      <c r="AU5" s="670"/>
      <c r="AV5" s="670"/>
      <c r="AW5" s="670"/>
      <c r="AX5" s="670"/>
      <c r="AY5" s="670"/>
      <c r="AZ5" s="670"/>
      <c r="BA5" s="670"/>
      <c r="BB5" s="670"/>
      <c r="BC5" s="670"/>
      <c r="BD5" s="670"/>
      <c r="BE5" s="670"/>
      <c r="BF5" s="671"/>
      <c r="BG5" s="683">
        <v>671721</v>
      </c>
      <c r="BH5" s="684"/>
      <c r="BI5" s="684"/>
      <c r="BJ5" s="684"/>
      <c r="BK5" s="684"/>
      <c r="BL5" s="684"/>
      <c r="BM5" s="684"/>
      <c r="BN5" s="685"/>
      <c r="BO5" s="686">
        <v>95.4</v>
      </c>
      <c r="BP5" s="686"/>
      <c r="BQ5" s="686"/>
      <c r="BR5" s="686"/>
      <c r="BS5" s="687" t="s">
        <v>226</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218</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94409</v>
      </c>
      <c r="S6" s="684"/>
      <c r="T6" s="684"/>
      <c r="U6" s="684"/>
      <c r="V6" s="684"/>
      <c r="W6" s="684"/>
      <c r="X6" s="684"/>
      <c r="Y6" s="685"/>
      <c r="Z6" s="686">
        <v>2.9</v>
      </c>
      <c r="AA6" s="686"/>
      <c r="AB6" s="686"/>
      <c r="AC6" s="686"/>
      <c r="AD6" s="687">
        <v>94409</v>
      </c>
      <c r="AE6" s="687"/>
      <c r="AF6" s="687"/>
      <c r="AG6" s="687"/>
      <c r="AH6" s="687"/>
      <c r="AI6" s="687"/>
      <c r="AJ6" s="687"/>
      <c r="AK6" s="687"/>
      <c r="AL6" s="688">
        <v>4.5999999999999996</v>
      </c>
      <c r="AM6" s="689"/>
      <c r="AN6" s="689"/>
      <c r="AO6" s="690"/>
      <c r="AP6" s="680" t="s">
        <v>231</v>
      </c>
      <c r="AQ6" s="681"/>
      <c r="AR6" s="681"/>
      <c r="AS6" s="681"/>
      <c r="AT6" s="681"/>
      <c r="AU6" s="681"/>
      <c r="AV6" s="681"/>
      <c r="AW6" s="681"/>
      <c r="AX6" s="681"/>
      <c r="AY6" s="681"/>
      <c r="AZ6" s="681"/>
      <c r="BA6" s="681"/>
      <c r="BB6" s="681"/>
      <c r="BC6" s="681"/>
      <c r="BD6" s="681"/>
      <c r="BE6" s="681"/>
      <c r="BF6" s="682"/>
      <c r="BG6" s="683">
        <v>671721</v>
      </c>
      <c r="BH6" s="684"/>
      <c r="BI6" s="684"/>
      <c r="BJ6" s="684"/>
      <c r="BK6" s="684"/>
      <c r="BL6" s="684"/>
      <c r="BM6" s="684"/>
      <c r="BN6" s="685"/>
      <c r="BO6" s="686">
        <v>95.4</v>
      </c>
      <c r="BP6" s="686"/>
      <c r="BQ6" s="686"/>
      <c r="BR6" s="686"/>
      <c r="BS6" s="687" t="s">
        <v>136</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65076</v>
      </c>
      <c r="CS6" s="684"/>
      <c r="CT6" s="684"/>
      <c r="CU6" s="684"/>
      <c r="CV6" s="684"/>
      <c r="CW6" s="684"/>
      <c r="CX6" s="684"/>
      <c r="CY6" s="685"/>
      <c r="CZ6" s="677">
        <v>2.1</v>
      </c>
      <c r="DA6" s="678"/>
      <c r="DB6" s="678"/>
      <c r="DC6" s="697"/>
      <c r="DD6" s="692" t="s">
        <v>136</v>
      </c>
      <c r="DE6" s="684"/>
      <c r="DF6" s="684"/>
      <c r="DG6" s="684"/>
      <c r="DH6" s="684"/>
      <c r="DI6" s="684"/>
      <c r="DJ6" s="684"/>
      <c r="DK6" s="684"/>
      <c r="DL6" s="684"/>
      <c r="DM6" s="684"/>
      <c r="DN6" s="684"/>
      <c r="DO6" s="684"/>
      <c r="DP6" s="685"/>
      <c r="DQ6" s="692">
        <v>64606</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549</v>
      </c>
      <c r="S7" s="684"/>
      <c r="T7" s="684"/>
      <c r="U7" s="684"/>
      <c r="V7" s="684"/>
      <c r="W7" s="684"/>
      <c r="X7" s="684"/>
      <c r="Y7" s="685"/>
      <c r="Z7" s="686">
        <v>0</v>
      </c>
      <c r="AA7" s="686"/>
      <c r="AB7" s="686"/>
      <c r="AC7" s="686"/>
      <c r="AD7" s="687">
        <v>549</v>
      </c>
      <c r="AE7" s="687"/>
      <c r="AF7" s="687"/>
      <c r="AG7" s="687"/>
      <c r="AH7" s="687"/>
      <c r="AI7" s="687"/>
      <c r="AJ7" s="687"/>
      <c r="AK7" s="687"/>
      <c r="AL7" s="688">
        <v>0</v>
      </c>
      <c r="AM7" s="689"/>
      <c r="AN7" s="689"/>
      <c r="AO7" s="690"/>
      <c r="AP7" s="680" t="s">
        <v>234</v>
      </c>
      <c r="AQ7" s="681"/>
      <c r="AR7" s="681"/>
      <c r="AS7" s="681"/>
      <c r="AT7" s="681"/>
      <c r="AU7" s="681"/>
      <c r="AV7" s="681"/>
      <c r="AW7" s="681"/>
      <c r="AX7" s="681"/>
      <c r="AY7" s="681"/>
      <c r="AZ7" s="681"/>
      <c r="BA7" s="681"/>
      <c r="BB7" s="681"/>
      <c r="BC7" s="681"/>
      <c r="BD7" s="681"/>
      <c r="BE7" s="681"/>
      <c r="BF7" s="682"/>
      <c r="BG7" s="683">
        <v>245971</v>
      </c>
      <c r="BH7" s="684"/>
      <c r="BI7" s="684"/>
      <c r="BJ7" s="684"/>
      <c r="BK7" s="684"/>
      <c r="BL7" s="684"/>
      <c r="BM7" s="684"/>
      <c r="BN7" s="685"/>
      <c r="BO7" s="686">
        <v>34.9</v>
      </c>
      <c r="BP7" s="686"/>
      <c r="BQ7" s="686"/>
      <c r="BR7" s="686"/>
      <c r="BS7" s="687" t="s">
        <v>136</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728705</v>
      </c>
      <c r="CS7" s="684"/>
      <c r="CT7" s="684"/>
      <c r="CU7" s="684"/>
      <c r="CV7" s="684"/>
      <c r="CW7" s="684"/>
      <c r="CX7" s="684"/>
      <c r="CY7" s="685"/>
      <c r="CZ7" s="686">
        <v>23.3</v>
      </c>
      <c r="DA7" s="686"/>
      <c r="DB7" s="686"/>
      <c r="DC7" s="686"/>
      <c r="DD7" s="692">
        <v>22049</v>
      </c>
      <c r="DE7" s="684"/>
      <c r="DF7" s="684"/>
      <c r="DG7" s="684"/>
      <c r="DH7" s="684"/>
      <c r="DI7" s="684"/>
      <c r="DJ7" s="684"/>
      <c r="DK7" s="684"/>
      <c r="DL7" s="684"/>
      <c r="DM7" s="684"/>
      <c r="DN7" s="684"/>
      <c r="DO7" s="684"/>
      <c r="DP7" s="685"/>
      <c r="DQ7" s="692">
        <v>567053</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1467</v>
      </c>
      <c r="S8" s="684"/>
      <c r="T8" s="684"/>
      <c r="U8" s="684"/>
      <c r="V8" s="684"/>
      <c r="W8" s="684"/>
      <c r="X8" s="684"/>
      <c r="Y8" s="685"/>
      <c r="Z8" s="686">
        <v>0</v>
      </c>
      <c r="AA8" s="686"/>
      <c r="AB8" s="686"/>
      <c r="AC8" s="686"/>
      <c r="AD8" s="687">
        <v>1467</v>
      </c>
      <c r="AE8" s="687"/>
      <c r="AF8" s="687"/>
      <c r="AG8" s="687"/>
      <c r="AH8" s="687"/>
      <c r="AI8" s="687"/>
      <c r="AJ8" s="687"/>
      <c r="AK8" s="687"/>
      <c r="AL8" s="688">
        <v>0.1</v>
      </c>
      <c r="AM8" s="689"/>
      <c r="AN8" s="689"/>
      <c r="AO8" s="690"/>
      <c r="AP8" s="680" t="s">
        <v>237</v>
      </c>
      <c r="AQ8" s="681"/>
      <c r="AR8" s="681"/>
      <c r="AS8" s="681"/>
      <c r="AT8" s="681"/>
      <c r="AU8" s="681"/>
      <c r="AV8" s="681"/>
      <c r="AW8" s="681"/>
      <c r="AX8" s="681"/>
      <c r="AY8" s="681"/>
      <c r="AZ8" s="681"/>
      <c r="BA8" s="681"/>
      <c r="BB8" s="681"/>
      <c r="BC8" s="681"/>
      <c r="BD8" s="681"/>
      <c r="BE8" s="681"/>
      <c r="BF8" s="682"/>
      <c r="BG8" s="683">
        <v>6381</v>
      </c>
      <c r="BH8" s="684"/>
      <c r="BI8" s="684"/>
      <c r="BJ8" s="684"/>
      <c r="BK8" s="684"/>
      <c r="BL8" s="684"/>
      <c r="BM8" s="684"/>
      <c r="BN8" s="685"/>
      <c r="BO8" s="686">
        <v>0.9</v>
      </c>
      <c r="BP8" s="686"/>
      <c r="BQ8" s="686"/>
      <c r="BR8" s="686"/>
      <c r="BS8" s="692" t="s">
        <v>136</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497306</v>
      </c>
      <c r="CS8" s="684"/>
      <c r="CT8" s="684"/>
      <c r="CU8" s="684"/>
      <c r="CV8" s="684"/>
      <c r="CW8" s="684"/>
      <c r="CX8" s="684"/>
      <c r="CY8" s="685"/>
      <c r="CZ8" s="686">
        <v>15.9</v>
      </c>
      <c r="DA8" s="686"/>
      <c r="DB8" s="686"/>
      <c r="DC8" s="686"/>
      <c r="DD8" s="692">
        <v>18020</v>
      </c>
      <c r="DE8" s="684"/>
      <c r="DF8" s="684"/>
      <c r="DG8" s="684"/>
      <c r="DH8" s="684"/>
      <c r="DI8" s="684"/>
      <c r="DJ8" s="684"/>
      <c r="DK8" s="684"/>
      <c r="DL8" s="684"/>
      <c r="DM8" s="684"/>
      <c r="DN8" s="684"/>
      <c r="DO8" s="684"/>
      <c r="DP8" s="685"/>
      <c r="DQ8" s="692">
        <v>323936</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902</v>
      </c>
      <c r="S9" s="684"/>
      <c r="T9" s="684"/>
      <c r="U9" s="684"/>
      <c r="V9" s="684"/>
      <c r="W9" s="684"/>
      <c r="X9" s="684"/>
      <c r="Y9" s="685"/>
      <c r="Z9" s="686">
        <v>0</v>
      </c>
      <c r="AA9" s="686"/>
      <c r="AB9" s="686"/>
      <c r="AC9" s="686"/>
      <c r="AD9" s="687">
        <v>902</v>
      </c>
      <c r="AE9" s="687"/>
      <c r="AF9" s="687"/>
      <c r="AG9" s="687"/>
      <c r="AH9" s="687"/>
      <c r="AI9" s="687"/>
      <c r="AJ9" s="687"/>
      <c r="AK9" s="687"/>
      <c r="AL9" s="688">
        <v>0</v>
      </c>
      <c r="AM9" s="689"/>
      <c r="AN9" s="689"/>
      <c r="AO9" s="690"/>
      <c r="AP9" s="680" t="s">
        <v>240</v>
      </c>
      <c r="AQ9" s="681"/>
      <c r="AR9" s="681"/>
      <c r="AS9" s="681"/>
      <c r="AT9" s="681"/>
      <c r="AU9" s="681"/>
      <c r="AV9" s="681"/>
      <c r="AW9" s="681"/>
      <c r="AX9" s="681"/>
      <c r="AY9" s="681"/>
      <c r="AZ9" s="681"/>
      <c r="BA9" s="681"/>
      <c r="BB9" s="681"/>
      <c r="BC9" s="681"/>
      <c r="BD9" s="681"/>
      <c r="BE9" s="681"/>
      <c r="BF9" s="682"/>
      <c r="BG9" s="683">
        <v>221308</v>
      </c>
      <c r="BH9" s="684"/>
      <c r="BI9" s="684"/>
      <c r="BJ9" s="684"/>
      <c r="BK9" s="684"/>
      <c r="BL9" s="684"/>
      <c r="BM9" s="684"/>
      <c r="BN9" s="685"/>
      <c r="BO9" s="686">
        <v>31.4</v>
      </c>
      <c r="BP9" s="686"/>
      <c r="BQ9" s="686"/>
      <c r="BR9" s="686"/>
      <c r="BS9" s="692" t="s">
        <v>226</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228406</v>
      </c>
      <c r="CS9" s="684"/>
      <c r="CT9" s="684"/>
      <c r="CU9" s="684"/>
      <c r="CV9" s="684"/>
      <c r="CW9" s="684"/>
      <c r="CX9" s="684"/>
      <c r="CY9" s="685"/>
      <c r="CZ9" s="686">
        <v>7.3</v>
      </c>
      <c r="DA9" s="686"/>
      <c r="DB9" s="686"/>
      <c r="DC9" s="686"/>
      <c r="DD9" s="692">
        <v>2647</v>
      </c>
      <c r="DE9" s="684"/>
      <c r="DF9" s="684"/>
      <c r="DG9" s="684"/>
      <c r="DH9" s="684"/>
      <c r="DI9" s="684"/>
      <c r="DJ9" s="684"/>
      <c r="DK9" s="684"/>
      <c r="DL9" s="684"/>
      <c r="DM9" s="684"/>
      <c r="DN9" s="684"/>
      <c r="DO9" s="684"/>
      <c r="DP9" s="685"/>
      <c r="DQ9" s="692">
        <v>165991</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136</v>
      </c>
      <c r="S10" s="684"/>
      <c r="T10" s="684"/>
      <c r="U10" s="684"/>
      <c r="V10" s="684"/>
      <c r="W10" s="684"/>
      <c r="X10" s="684"/>
      <c r="Y10" s="685"/>
      <c r="Z10" s="686" t="s">
        <v>226</v>
      </c>
      <c r="AA10" s="686"/>
      <c r="AB10" s="686"/>
      <c r="AC10" s="686"/>
      <c r="AD10" s="687" t="s">
        <v>136</v>
      </c>
      <c r="AE10" s="687"/>
      <c r="AF10" s="687"/>
      <c r="AG10" s="687"/>
      <c r="AH10" s="687"/>
      <c r="AI10" s="687"/>
      <c r="AJ10" s="687"/>
      <c r="AK10" s="687"/>
      <c r="AL10" s="688" t="s">
        <v>136</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9140</v>
      </c>
      <c r="BH10" s="684"/>
      <c r="BI10" s="684"/>
      <c r="BJ10" s="684"/>
      <c r="BK10" s="684"/>
      <c r="BL10" s="684"/>
      <c r="BM10" s="684"/>
      <c r="BN10" s="685"/>
      <c r="BO10" s="686">
        <v>1.3</v>
      </c>
      <c r="BP10" s="686"/>
      <c r="BQ10" s="686"/>
      <c r="BR10" s="686"/>
      <c r="BS10" s="692" t="s">
        <v>136</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t="s">
        <v>226</v>
      </c>
      <c r="CS10" s="684"/>
      <c r="CT10" s="684"/>
      <c r="CU10" s="684"/>
      <c r="CV10" s="684"/>
      <c r="CW10" s="684"/>
      <c r="CX10" s="684"/>
      <c r="CY10" s="685"/>
      <c r="CZ10" s="686" t="s">
        <v>226</v>
      </c>
      <c r="DA10" s="686"/>
      <c r="DB10" s="686"/>
      <c r="DC10" s="686"/>
      <c r="DD10" s="692" t="s">
        <v>136</v>
      </c>
      <c r="DE10" s="684"/>
      <c r="DF10" s="684"/>
      <c r="DG10" s="684"/>
      <c r="DH10" s="684"/>
      <c r="DI10" s="684"/>
      <c r="DJ10" s="684"/>
      <c r="DK10" s="684"/>
      <c r="DL10" s="684"/>
      <c r="DM10" s="684"/>
      <c r="DN10" s="684"/>
      <c r="DO10" s="684"/>
      <c r="DP10" s="685"/>
      <c r="DQ10" s="692" t="s">
        <v>226</v>
      </c>
      <c r="DR10" s="684"/>
      <c r="DS10" s="684"/>
      <c r="DT10" s="684"/>
      <c r="DU10" s="684"/>
      <c r="DV10" s="684"/>
      <c r="DW10" s="684"/>
      <c r="DX10" s="684"/>
      <c r="DY10" s="684"/>
      <c r="DZ10" s="684"/>
      <c r="EA10" s="684"/>
      <c r="EB10" s="684"/>
      <c r="EC10" s="693"/>
    </row>
    <row r="11" spans="2:143" ht="11.25" customHeight="1" x14ac:dyDescent="0.15">
      <c r="B11" s="680" t="s">
        <v>245</v>
      </c>
      <c r="C11" s="681"/>
      <c r="D11" s="681"/>
      <c r="E11" s="681"/>
      <c r="F11" s="681"/>
      <c r="G11" s="681"/>
      <c r="H11" s="681"/>
      <c r="I11" s="681"/>
      <c r="J11" s="681"/>
      <c r="K11" s="681"/>
      <c r="L11" s="681"/>
      <c r="M11" s="681"/>
      <c r="N11" s="681"/>
      <c r="O11" s="681"/>
      <c r="P11" s="681"/>
      <c r="Q11" s="682"/>
      <c r="R11" s="683">
        <v>60457</v>
      </c>
      <c r="S11" s="684"/>
      <c r="T11" s="684"/>
      <c r="U11" s="684"/>
      <c r="V11" s="684"/>
      <c r="W11" s="684"/>
      <c r="X11" s="684"/>
      <c r="Y11" s="685"/>
      <c r="Z11" s="688">
        <v>1.9</v>
      </c>
      <c r="AA11" s="689"/>
      <c r="AB11" s="689"/>
      <c r="AC11" s="701"/>
      <c r="AD11" s="692">
        <v>60457</v>
      </c>
      <c r="AE11" s="684"/>
      <c r="AF11" s="684"/>
      <c r="AG11" s="684"/>
      <c r="AH11" s="684"/>
      <c r="AI11" s="684"/>
      <c r="AJ11" s="684"/>
      <c r="AK11" s="685"/>
      <c r="AL11" s="688">
        <v>2.9</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9142</v>
      </c>
      <c r="BH11" s="684"/>
      <c r="BI11" s="684"/>
      <c r="BJ11" s="684"/>
      <c r="BK11" s="684"/>
      <c r="BL11" s="684"/>
      <c r="BM11" s="684"/>
      <c r="BN11" s="685"/>
      <c r="BO11" s="686">
        <v>1.3</v>
      </c>
      <c r="BP11" s="686"/>
      <c r="BQ11" s="686"/>
      <c r="BR11" s="686"/>
      <c r="BS11" s="692" t="s">
        <v>136</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426268</v>
      </c>
      <c r="CS11" s="684"/>
      <c r="CT11" s="684"/>
      <c r="CU11" s="684"/>
      <c r="CV11" s="684"/>
      <c r="CW11" s="684"/>
      <c r="CX11" s="684"/>
      <c r="CY11" s="685"/>
      <c r="CZ11" s="686">
        <v>13.6</v>
      </c>
      <c r="DA11" s="686"/>
      <c r="DB11" s="686"/>
      <c r="DC11" s="686"/>
      <c r="DD11" s="692" t="s">
        <v>136</v>
      </c>
      <c r="DE11" s="684"/>
      <c r="DF11" s="684"/>
      <c r="DG11" s="684"/>
      <c r="DH11" s="684"/>
      <c r="DI11" s="684"/>
      <c r="DJ11" s="684"/>
      <c r="DK11" s="684"/>
      <c r="DL11" s="684"/>
      <c r="DM11" s="684"/>
      <c r="DN11" s="684"/>
      <c r="DO11" s="684"/>
      <c r="DP11" s="685"/>
      <c r="DQ11" s="692">
        <v>225527</v>
      </c>
      <c r="DR11" s="684"/>
      <c r="DS11" s="684"/>
      <c r="DT11" s="684"/>
      <c r="DU11" s="684"/>
      <c r="DV11" s="684"/>
      <c r="DW11" s="684"/>
      <c r="DX11" s="684"/>
      <c r="DY11" s="684"/>
      <c r="DZ11" s="684"/>
      <c r="EA11" s="684"/>
      <c r="EB11" s="684"/>
      <c r="EC11" s="693"/>
    </row>
    <row r="12" spans="2:143" ht="11.25" customHeight="1" x14ac:dyDescent="0.15">
      <c r="B12" s="680" t="s">
        <v>248</v>
      </c>
      <c r="C12" s="681"/>
      <c r="D12" s="681"/>
      <c r="E12" s="681"/>
      <c r="F12" s="681"/>
      <c r="G12" s="681"/>
      <c r="H12" s="681"/>
      <c r="I12" s="681"/>
      <c r="J12" s="681"/>
      <c r="K12" s="681"/>
      <c r="L12" s="681"/>
      <c r="M12" s="681"/>
      <c r="N12" s="681"/>
      <c r="O12" s="681"/>
      <c r="P12" s="681"/>
      <c r="Q12" s="682"/>
      <c r="R12" s="683" t="s">
        <v>226</v>
      </c>
      <c r="S12" s="684"/>
      <c r="T12" s="684"/>
      <c r="U12" s="684"/>
      <c r="V12" s="684"/>
      <c r="W12" s="684"/>
      <c r="X12" s="684"/>
      <c r="Y12" s="685"/>
      <c r="Z12" s="686" t="s">
        <v>226</v>
      </c>
      <c r="AA12" s="686"/>
      <c r="AB12" s="686"/>
      <c r="AC12" s="686"/>
      <c r="AD12" s="687" t="s">
        <v>136</v>
      </c>
      <c r="AE12" s="687"/>
      <c r="AF12" s="687"/>
      <c r="AG12" s="687"/>
      <c r="AH12" s="687"/>
      <c r="AI12" s="687"/>
      <c r="AJ12" s="687"/>
      <c r="AK12" s="687"/>
      <c r="AL12" s="688" t="s">
        <v>226</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381461</v>
      </c>
      <c r="BH12" s="684"/>
      <c r="BI12" s="684"/>
      <c r="BJ12" s="684"/>
      <c r="BK12" s="684"/>
      <c r="BL12" s="684"/>
      <c r="BM12" s="684"/>
      <c r="BN12" s="685"/>
      <c r="BO12" s="686">
        <v>54.2</v>
      </c>
      <c r="BP12" s="686"/>
      <c r="BQ12" s="686"/>
      <c r="BR12" s="686"/>
      <c r="BS12" s="692" t="s">
        <v>136</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109588</v>
      </c>
      <c r="CS12" s="684"/>
      <c r="CT12" s="684"/>
      <c r="CU12" s="684"/>
      <c r="CV12" s="684"/>
      <c r="CW12" s="684"/>
      <c r="CX12" s="684"/>
      <c r="CY12" s="685"/>
      <c r="CZ12" s="686">
        <v>3.5</v>
      </c>
      <c r="DA12" s="686"/>
      <c r="DB12" s="686"/>
      <c r="DC12" s="686"/>
      <c r="DD12" s="692">
        <v>16199</v>
      </c>
      <c r="DE12" s="684"/>
      <c r="DF12" s="684"/>
      <c r="DG12" s="684"/>
      <c r="DH12" s="684"/>
      <c r="DI12" s="684"/>
      <c r="DJ12" s="684"/>
      <c r="DK12" s="684"/>
      <c r="DL12" s="684"/>
      <c r="DM12" s="684"/>
      <c r="DN12" s="684"/>
      <c r="DO12" s="684"/>
      <c r="DP12" s="685"/>
      <c r="DQ12" s="692">
        <v>99468</v>
      </c>
      <c r="DR12" s="684"/>
      <c r="DS12" s="684"/>
      <c r="DT12" s="684"/>
      <c r="DU12" s="684"/>
      <c r="DV12" s="684"/>
      <c r="DW12" s="684"/>
      <c r="DX12" s="684"/>
      <c r="DY12" s="684"/>
      <c r="DZ12" s="684"/>
      <c r="EA12" s="684"/>
      <c r="EB12" s="684"/>
      <c r="EC12" s="693"/>
    </row>
    <row r="13" spans="2:143" ht="11.25" customHeight="1" x14ac:dyDescent="0.15">
      <c r="B13" s="680" t="s">
        <v>251</v>
      </c>
      <c r="C13" s="681"/>
      <c r="D13" s="681"/>
      <c r="E13" s="681"/>
      <c r="F13" s="681"/>
      <c r="G13" s="681"/>
      <c r="H13" s="681"/>
      <c r="I13" s="681"/>
      <c r="J13" s="681"/>
      <c r="K13" s="681"/>
      <c r="L13" s="681"/>
      <c r="M13" s="681"/>
      <c r="N13" s="681"/>
      <c r="O13" s="681"/>
      <c r="P13" s="681"/>
      <c r="Q13" s="682"/>
      <c r="R13" s="683" t="s">
        <v>226</v>
      </c>
      <c r="S13" s="684"/>
      <c r="T13" s="684"/>
      <c r="U13" s="684"/>
      <c r="V13" s="684"/>
      <c r="W13" s="684"/>
      <c r="X13" s="684"/>
      <c r="Y13" s="685"/>
      <c r="Z13" s="686" t="s">
        <v>136</v>
      </c>
      <c r="AA13" s="686"/>
      <c r="AB13" s="686"/>
      <c r="AC13" s="686"/>
      <c r="AD13" s="687" t="s">
        <v>136</v>
      </c>
      <c r="AE13" s="687"/>
      <c r="AF13" s="687"/>
      <c r="AG13" s="687"/>
      <c r="AH13" s="687"/>
      <c r="AI13" s="687"/>
      <c r="AJ13" s="687"/>
      <c r="AK13" s="687"/>
      <c r="AL13" s="688" t="s">
        <v>226</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380982</v>
      </c>
      <c r="BH13" s="684"/>
      <c r="BI13" s="684"/>
      <c r="BJ13" s="684"/>
      <c r="BK13" s="684"/>
      <c r="BL13" s="684"/>
      <c r="BM13" s="684"/>
      <c r="BN13" s="685"/>
      <c r="BO13" s="686">
        <v>54.1</v>
      </c>
      <c r="BP13" s="686"/>
      <c r="BQ13" s="686"/>
      <c r="BR13" s="686"/>
      <c r="BS13" s="692" t="s">
        <v>136</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137239</v>
      </c>
      <c r="CS13" s="684"/>
      <c r="CT13" s="684"/>
      <c r="CU13" s="684"/>
      <c r="CV13" s="684"/>
      <c r="CW13" s="684"/>
      <c r="CX13" s="684"/>
      <c r="CY13" s="685"/>
      <c r="CZ13" s="686">
        <v>4.4000000000000004</v>
      </c>
      <c r="DA13" s="686"/>
      <c r="DB13" s="686"/>
      <c r="DC13" s="686"/>
      <c r="DD13" s="692">
        <v>18813</v>
      </c>
      <c r="DE13" s="684"/>
      <c r="DF13" s="684"/>
      <c r="DG13" s="684"/>
      <c r="DH13" s="684"/>
      <c r="DI13" s="684"/>
      <c r="DJ13" s="684"/>
      <c r="DK13" s="684"/>
      <c r="DL13" s="684"/>
      <c r="DM13" s="684"/>
      <c r="DN13" s="684"/>
      <c r="DO13" s="684"/>
      <c r="DP13" s="685"/>
      <c r="DQ13" s="692">
        <v>100303</v>
      </c>
      <c r="DR13" s="684"/>
      <c r="DS13" s="684"/>
      <c r="DT13" s="684"/>
      <c r="DU13" s="684"/>
      <c r="DV13" s="684"/>
      <c r="DW13" s="684"/>
      <c r="DX13" s="684"/>
      <c r="DY13" s="684"/>
      <c r="DZ13" s="684"/>
      <c r="EA13" s="684"/>
      <c r="EB13" s="684"/>
      <c r="EC13" s="693"/>
    </row>
    <row r="14" spans="2:143" ht="11.25" customHeight="1" x14ac:dyDescent="0.15">
      <c r="B14" s="680" t="s">
        <v>254</v>
      </c>
      <c r="C14" s="681"/>
      <c r="D14" s="681"/>
      <c r="E14" s="681"/>
      <c r="F14" s="681"/>
      <c r="G14" s="681"/>
      <c r="H14" s="681"/>
      <c r="I14" s="681"/>
      <c r="J14" s="681"/>
      <c r="K14" s="681"/>
      <c r="L14" s="681"/>
      <c r="M14" s="681"/>
      <c r="N14" s="681"/>
      <c r="O14" s="681"/>
      <c r="P14" s="681"/>
      <c r="Q14" s="682"/>
      <c r="R14" s="683">
        <v>12697</v>
      </c>
      <c r="S14" s="684"/>
      <c r="T14" s="684"/>
      <c r="U14" s="684"/>
      <c r="V14" s="684"/>
      <c r="W14" s="684"/>
      <c r="X14" s="684"/>
      <c r="Y14" s="685"/>
      <c r="Z14" s="686">
        <v>0.4</v>
      </c>
      <c r="AA14" s="686"/>
      <c r="AB14" s="686"/>
      <c r="AC14" s="686"/>
      <c r="AD14" s="687">
        <v>12697</v>
      </c>
      <c r="AE14" s="687"/>
      <c r="AF14" s="687"/>
      <c r="AG14" s="687"/>
      <c r="AH14" s="687"/>
      <c r="AI14" s="687"/>
      <c r="AJ14" s="687"/>
      <c r="AK14" s="687"/>
      <c r="AL14" s="688">
        <v>0.6</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18144</v>
      </c>
      <c r="BH14" s="684"/>
      <c r="BI14" s="684"/>
      <c r="BJ14" s="684"/>
      <c r="BK14" s="684"/>
      <c r="BL14" s="684"/>
      <c r="BM14" s="684"/>
      <c r="BN14" s="685"/>
      <c r="BO14" s="686">
        <v>2.6</v>
      </c>
      <c r="BP14" s="686"/>
      <c r="BQ14" s="686"/>
      <c r="BR14" s="686"/>
      <c r="BS14" s="692" t="s">
        <v>136</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152712</v>
      </c>
      <c r="CS14" s="684"/>
      <c r="CT14" s="684"/>
      <c r="CU14" s="684"/>
      <c r="CV14" s="684"/>
      <c r="CW14" s="684"/>
      <c r="CX14" s="684"/>
      <c r="CY14" s="685"/>
      <c r="CZ14" s="686">
        <v>4.9000000000000004</v>
      </c>
      <c r="DA14" s="686"/>
      <c r="DB14" s="686"/>
      <c r="DC14" s="686"/>
      <c r="DD14" s="692">
        <v>3278</v>
      </c>
      <c r="DE14" s="684"/>
      <c r="DF14" s="684"/>
      <c r="DG14" s="684"/>
      <c r="DH14" s="684"/>
      <c r="DI14" s="684"/>
      <c r="DJ14" s="684"/>
      <c r="DK14" s="684"/>
      <c r="DL14" s="684"/>
      <c r="DM14" s="684"/>
      <c r="DN14" s="684"/>
      <c r="DO14" s="684"/>
      <c r="DP14" s="685"/>
      <c r="DQ14" s="692">
        <v>152425</v>
      </c>
      <c r="DR14" s="684"/>
      <c r="DS14" s="684"/>
      <c r="DT14" s="684"/>
      <c r="DU14" s="684"/>
      <c r="DV14" s="684"/>
      <c r="DW14" s="684"/>
      <c r="DX14" s="684"/>
      <c r="DY14" s="684"/>
      <c r="DZ14" s="684"/>
      <c r="EA14" s="684"/>
      <c r="EB14" s="684"/>
      <c r="EC14" s="693"/>
    </row>
    <row r="15" spans="2:143" ht="11.25" customHeight="1" x14ac:dyDescent="0.15">
      <c r="B15" s="680" t="s">
        <v>257</v>
      </c>
      <c r="C15" s="681"/>
      <c r="D15" s="681"/>
      <c r="E15" s="681"/>
      <c r="F15" s="681"/>
      <c r="G15" s="681"/>
      <c r="H15" s="681"/>
      <c r="I15" s="681"/>
      <c r="J15" s="681"/>
      <c r="K15" s="681"/>
      <c r="L15" s="681"/>
      <c r="M15" s="681"/>
      <c r="N15" s="681"/>
      <c r="O15" s="681"/>
      <c r="P15" s="681"/>
      <c r="Q15" s="682"/>
      <c r="R15" s="683" t="s">
        <v>226</v>
      </c>
      <c r="S15" s="684"/>
      <c r="T15" s="684"/>
      <c r="U15" s="684"/>
      <c r="V15" s="684"/>
      <c r="W15" s="684"/>
      <c r="X15" s="684"/>
      <c r="Y15" s="685"/>
      <c r="Z15" s="686" t="s">
        <v>136</v>
      </c>
      <c r="AA15" s="686"/>
      <c r="AB15" s="686"/>
      <c r="AC15" s="686"/>
      <c r="AD15" s="687" t="s">
        <v>226</v>
      </c>
      <c r="AE15" s="687"/>
      <c r="AF15" s="687"/>
      <c r="AG15" s="687"/>
      <c r="AH15" s="687"/>
      <c r="AI15" s="687"/>
      <c r="AJ15" s="687"/>
      <c r="AK15" s="687"/>
      <c r="AL15" s="688" t="s">
        <v>136</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26145</v>
      </c>
      <c r="BH15" s="684"/>
      <c r="BI15" s="684"/>
      <c r="BJ15" s="684"/>
      <c r="BK15" s="684"/>
      <c r="BL15" s="684"/>
      <c r="BM15" s="684"/>
      <c r="BN15" s="685"/>
      <c r="BO15" s="686">
        <v>3.7</v>
      </c>
      <c r="BP15" s="686"/>
      <c r="BQ15" s="686"/>
      <c r="BR15" s="686"/>
      <c r="BS15" s="692" t="s">
        <v>136</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435133</v>
      </c>
      <c r="CS15" s="684"/>
      <c r="CT15" s="684"/>
      <c r="CU15" s="684"/>
      <c r="CV15" s="684"/>
      <c r="CW15" s="684"/>
      <c r="CX15" s="684"/>
      <c r="CY15" s="685"/>
      <c r="CZ15" s="686">
        <v>13.9</v>
      </c>
      <c r="DA15" s="686"/>
      <c r="DB15" s="686"/>
      <c r="DC15" s="686"/>
      <c r="DD15" s="692">
        <v>17703</v>
      </c>
      <c r="DE15" s="684"/>
      <c r="DF15" s="684"/>
      <c r="DG15" s="684"/>
      <c r="DH15" s="684"/>
      <c r="DI15" s="684"/>
      <c r="DJ15" s="684"/>
      <c r="DK15" s="684"/>
      <c r="DL15" s="684"/>
      <c r="DM15" s="684"/>
      <c r="DN15" s="684"/>
      <c r="DO15" s="684"/>
      <c r="DP15" s="685"/>
      <c r="DQ15" s="692">
        <v>350984</v>
      </c>
      <c r="DR15" s="684"/>
      <c r="DS15" s="684"/>
      <c r="DT15" s="684"/>
      <c r="DU15" s="684"/>
      <c r="DV15" s="684"/>
      <c r="DW15" s="684"/>
      <c r="DX15" s="684"/>
      <c r="DY15" s="684"/>
      <c r="DZ15" s="684"/>
      <c r="EA15" s="684"/>
      <c r="EB15" s="684"/>
      <c r="EC15" s="693"/>
    </row>
    <row r="16" spans="2:143" ht="11.25" customHeight="1" x14ac:dyDescent="0.15">
      <c r="B16" s="680" t="s">
        <v>260</v>
      </c>
      <c r="C16" s="681"/>
      <c r="D16" s="681"/>
      <c r="E16" s="681"/>
      <c r="F16" s="681"/>
      <c r="G16" s="681"/>
      <c r="H16" s="681"/>
      <c r="I16" s="681"/>
      <c r="J16" s="681"/>
      <c r="K16" s="681"/>
      <c r="L16" s="681"/>
      <c r="M16" s="681"/>
      <c r="N16" s="681"/>
      <c r="O16" s="681"/>
      <c r="P16" s="681"/>
      <c r="Q16" s="682"/>
      <c r="R16" s="683">
        <v>1723</v>
      </c>
      <c r="S16" s="684"/>
      <c r="T16" s="684"/>
      <c r="U16" s="684"/>
      <c r="V16" s="684"/>
      <c r="W16" s="684"/>
      <c r="X16" s="684"/>
      <c r="Y16" s="685"/>
      <c r="Z16" s="686">
        <v>0.1</v>
      </c>
      <c r="AA16" s="686"/>
      <c r="AB16" s="686"/>
      <c r="AC16" s="686"/>
      <c r="AD16" s="687">
        <v>1723</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226</v>
      </c>
      <c r="BH16" s="684"/>
      <c r="BI16" s="684"/>
      <c r="BJ16" s="684"/>
      <c r="BK16" s="684"/>
      <c r="BL16" s="684"/>
      <c r="BM16" s="684"/>
      <c r="BN16" s="685"/>
      <c r="BO16" s="686" t="s">
        <v>226</v>
      </c>
      <c r="BP16" s="686"/>
      <c r="BQ16" s="686"/>
      <c r="BR16" s="686"/>
      <c r="BS16" s="692" t="s">
        <v>136</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t="s">
        <v>226</v>
      </c>
      <c r="CS16" s="684"/>
      <c r="CT16" s="684"/>
      <c r="CU16" s="684"/>
      <c r="CV16" s="684"/>
      <c r="CW16" s="684"/>
      <c r="CX16" s="684"/>
      <c r="CY16" s="685"/>
      <c r="CZ16" s="686" t="s">
        <v>136</v>
      </c>
      <c r="DA16" s="686"/>
      <c r="DB16" s="686"/>
      <c r="DC16" s="686"/>
      <c r="DD16" s="692" t="s">
        <v>226</v>
      </c>
      <c r="DE16" s="684"/>
      <c r="DF16" s="684"/>
      <c r="DG16" s="684"/>
      <c r="DH16" s="684"/>
      <c r="DI16" s="684"/>
      <c r="DJ16" s="684"/>
      <c r="DK16" s="684"/>
      <c r="DL16" s="684"/>
      <c r="DM16" s="684"/>
      <c r="DN16" s="684"/>
      <c r="DO16" s="684"/>
      <c r="DP16" s="685"/>
      <c r="DQ16" s="692" t="s">
        <v>226</v>
      </c>
      <c r="DR16" s="684"/>
      <c r="DS16" s="684"/>
      <c r="DT16" s="684"/>
      <c r="DU16" s="684"/>
      <c r="DV16" s="684"/>
      <c r="DW16" s="684"/>
      <c r="DX16" s="684"/>
      <c r="DY16" s="684"/>
      <c r="DZ16" s="684"/>
      <c r="EA16" s="684"/>
      <c r="EB16" s="684"/>
      <c r="EC16" s="693"/>
    </row>
    <row r="17" spans="2:133" ht="11.25" customHeight="1" x14ac:dyDescent="0.15">
      <c r="B17" s="680" t="s">
        <v>263</v>
      </c>
      <c r="C17" s="681"/>
      <c r="D17" s="681"/>
      <c r="E17" s="681"/>
      <c r="F17" s="681"/>
      <c r="G17" s="681"/>
      <c r="H17" s="681"/>
      <c r="I17" s="681"/>
      <c r="J17" s="681"/>
      <c r="K17" s="681"/>
      <c r="L17" s="681"/>
      <c r="M17" s="681"/>
      <c r="N17" s="681"/>
      <c r="O17" s="681"/>
      <c r="P17" s="681"/>
      <c r="Q17" s="682"/>
      <c r="R17" s="683">
        <v>12281</v>
      </c>
      <c r="S17" s="684"/>
      <c r="T17" s="684"/>
      <c r="U17" s="684"/>
      <c r="V17" s="684"/>
      <c r="W17" s="684"/>
      <c r="X17" s="684"/>
      <c r="Y17" s="685"/>
      <c r="Z17" s="686">
        <v>0.4</v>
      </c>
      <c r="AA17" s="686"/>
      <c r="AB17" s="686"/>
      <c r="AC17" s="686"/>
      <c r="AD17" s="687">
        <v>12281</v>
      </c>
      <c r="AE17" s="687"/>
      <c r="AF17" s="687"/>
      <c r="AG17" s="687"/>
      <c r="AH17" s="687"/>
      <c r="AI17" s="687"/>
      <c r="AJ17" s="687"/>
      <c r="AK17" s="687"/>
      <c r="AL17" s="688">
        <v>0.6</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226</v>
      </c>
      <c r="BH17" s="684"/>
      <c r="BI17" s="684"/>
      <c r="BJ17" s="684"/>
      <c r="BK17" s="684"/>
      <c r="BL17" s="684"/>
      <c r="BM17" s="684"/>
      <c r="BN17" s="685"/>
      <c r="BO17" s="686" t="s">
        <v>136</v>
      </c>
      <c r="BP17" s="686"/>
      <c r="BQ17" s="686"/>
      <c r="BR17" s="686"/>
      <c r="BS17" s="692" t="s">
        <v>226</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348320</v>
      </c>
      <c r="CS17" s="684"/>
      <c r="CT17" s="684"/>
      <c r="CU17" s="684"/>
      <c r="CV17" s="684"/>
      <c r="CW17" s="684"/>
      <c r="CX17" s="684"/>
      <c r="CY17" s="685"/>
      <c r="CZ17" s="686">
        <v>11.1</v>
      </c>
      <c r="DA17" s="686"/>
      <c r="DB17" s="686"/>
      <c r="DC17" s="686"/>
      <c r="DD17" s="692" t="s">
        <v>226</v>
      </c>
      <c r="DE17" s="684"/>
      <c r="DF17" s="684"/>
      <c r="DG17" s="684"/>
      <c r="DH17" s="684"/>
      <c r="DI17" s="684"/>
      <c r="DJ17" s="684"/>
      <c r="DK17" s="684"/>
      <c r="DL17" s="684"/>
      <c r="DM17" s="684"/>
      <c r="DN17" s="684"/>
      <c r="DO17" s="684"/>
      <c r="DP17" s="685"/>
      <c r="DQ17" s="692">
        <v>348320</v>
      </c>
      <c r="DR17" s="684"/>
      <c r="DS17" s="684"/>
      <c r="DT17" s="684"/>
      <c r="DU17" s="684"/>
      <c r="DV17" s="684"/>
      <c r="DW17" s="684"/>
      <c r="DX17" s="684"/>
      <c r="DY17" s="684"/>
      <c r="DZ17" s="684"/>
      <c r="EA17" s="684"/>
      <c r="EB17" s="684"/>
      <c r="EC17" s="693"/>
    </row>
    <row r="18" spans="2:133" ht="11.25" customHeight="1" x14ac:dyDescent="0.15">
      <c r="B18" s="680" t="s">
        <v>266</v>
      </c>
      <c r="C18" s="681"/>
      <c r="D18" s="681"/>
      <c r="E18" s="681"/>
      <c r="F18" s="681"/>
      <c r="G18" s="681"/>
      <c r="H18" s="681"/>
      <c r="I18" s="681"/>
      <c r="J18" s="681"/>
      <c r="K18" s="681"/>
      <c r="L18" s="681"/>
      <c r="M18" s="681"/>
      <c r="N18" s="681"/>
      <c r="O18" s="681"/>
      <c r="P18" s="681"/>
      <c r="Q18" s="682"/>
      <c r="R18" s="683">
        <v>565</v>
      </c>
      <c r="S18" s="684"/>
      <c r="T18" s="684"/>
      <c r="U18" s="684"/>
      <c r="V18" s="684"/>
      <c r="W18" s="684"/>
      <c r="X18" s="684"/>
      <c r="Y18" s="685"/>
      <c r="Z18" s="686">
        <v>0</v>
      </c>
      <c r="AA18" s="686"/>
      <c r="AB18" s="686"/>
      <c r="AC18" s="686"/>
      <c r="AD18" s="687">
        <v>565</v>
      </c>
      <c r="AE18" s="687"/>
      <c r="AF18" s="687"/>
      <c r="AG18" s="687"/>
      <c r="AH18" s="687"/>
      <c r="AI18" s="687"/>
      <c r="AJ18" s="687"/>
      <c r="AK18" s="687"/>
      <c r="AL18" s="688">
        <v>0</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136</v>
      </c>
      <c r="BH18" s="684"/>
      <c r="BI18" s="684"/>
      <c r="BJ18" s="684"/>
      <c r="BK18" s="684"/>
      <c r="BL18" s="684"/>
      <c r="BM18" s="684"/>
      <c r="BN18" s="685"/>
      <c r="BO18" s="686" t="s">
        <v>136</v>
      </c>
      <c r="BP18" s="686"/>
      <c r="BQ18" s="686"/>
      <c r="BR18" s="686"/>
      <c r="BS18" s="692" t="s">
        <v>226</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136</v>
      </c>
      <c r="CS18" s="684"/>
      <c r="CT18" s="684"/>
      <c r="CU18" s="684"/>
      <c r="CV18" s="684"/>
      <c r="CW18" s="684"/>
      <c r="CX18" s="684"/>
      <c r="CY18" s="685"/>
      <c r="CZ18" s="686" t="s">
        <v>136</v>
      </c>
      <c r="DA18" s="686"/>
      <c r="DB18" s="686"/>
      <c r="DC18" s="686"/>
      <c r="DD18" s="692" t="s">
        <v>136</v>
      </c>
      <c r="DE18" s="684"/>
      <c r="DF18" s="684"/>
      <c r="DG18" s="684"/>
      <c r="DH18" s="684"/>
      <c r="DI18" s="684"/>
      <c r="DJ18" s="684"/>
      <c r="DK18" s="684"/>
      <c r="DL18" s="684"/>
      <c r="DM18" s="684"/>
      <c r="DN18" s="684"/>
      <c r="DO18" s="684"/>
      <c r="DP18" s="685"/>
      <c r="DQ18" s="692" t="s">
        <v>136</v>
      </c>
      <c r="DR18" s="684"/>
      <c r="DS18" s="684"/>
      <c r="DT18" s="684"/>
      <c r="DU18" s="684"/>
      <c r="DV18" s="684"/>
      <c r="DW18" s="684"/>
      <c r="DX18" s="684"/>
      <c r="DY18" s="684"/>
      <c r="DZ18" s="684"/>
      <c r="EA18" s="684"/>
      <c r="EB18" s="684"/>
      <c r="EC18" s="693"/>
    </row>
    <row r="19" spans="2:133" ht="11.25" customHeight="1" x14ac:dyDescent="0.15">
      <c r="B19" s="680" t="s">
        <v>269</v>
      </c>
      <c r="C19" s="681"/>
      <c r="D19" s="681"/>
      <c r="E19" s="681"/>
      <c r="F19" s="681"/>
      <c r="G19" s="681"/>
      <c r="H19" s="681"/>
      <c r="I19" s="681"/>
      <c r="J19" s="681"/>
      <c r="K19" s="681"/>
      <c r="L19" s="681"/>
      <c r="M19" s="681"/>
      <c r="N19" s="681"/>
      <c r="O19" s="681"/>
      <c r="P19" s="681"/>
      <c r="Q19" s="682"/>
      <c r="R19" s="683">
        <v>1411</v>
      </c>
      <c r="S19" s="684"/>
      <c r="T19" s="684"/>
      <c r="U19" s="684"/>
      <c r="V19" s="684"/>
      <c r="W19" s="684"/>
      <c r="X19" s="684"/>
      <c r="Y19" s="685"/>
      <c r="Z19" s="686">
        <v>0</v>
      </c>
      <c r="AA19" s="686"/>
      <c r="AB19" s="686"/>
      <c r="AC19" s="686"/>
      <c r="AD19" s="687">
        <v>1411</v>
      </c>
      <c r="AE19" s="687"/>
      <c r="AF19" s="687"/>
      <c r="AG19" s="687"/>
      <c r="AH19" s="687"/>
      <c r="AI19" s="687"/>
      <c r="AJ19" s="687"/>
      <c r="AK19" s="687"/>
      <c r="AL19" s="688">
        <v>0.1</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v>32582</v>
      </c>
      <c r="BH19" s="684"/>
      <c r="BI19" s="684"/>
      <c r="BJ19" s="684"/>
      <c r="BK19" s="684"/>
      <c r="BL19" s="684"/>
      <c r="BM19" s="684"/>
      <c r="BN19" s="685"/>
      <c r="BO19" s="686">
        <v>4.5999999999999996</v>
      </c>
      <c r="BP19" s="686"/>
      <c r="BQ19" s="686"/>
      <c r="BR19" s="686"/>
      <c r="BS19" s="692" t="s">
        <v>136</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136</v>
      </c>
      <c r="CS19" s="684"/>
      <c r="CT19" s="684"/>
      <c r="CU19" s="684"/>
      <c r="CV19" s="684"/>
      <c r="CW19" s="684"/>
      <c r="CX19" s="684"/>
      <c r="CY19" s="685"/>
      <c r="CZ19" s="686" t="s">
        <v>226</v>
      </c>
      <c r="DA19" s="686"/>
      <c r="DB19" s="686"/>
      <c r="DC19" s="686"/>
      <c r="DD19" s="692" t="s">
        <v>226</v>
      </c>
      <c r="DE19" s="684"/>
      <c r="DF19" s="684"/>
      <c r="DG19" s="684"/>
      <c r="DH19" s="684"/>
      <c r="DI19" s="684"/>
      <c r="DJ19" s="684"/>
      <c r="DK19" s="684"/>
      <c r="DL19" s="684"/>
      <c r="DM19" s="684"/>
      <c r="DN19" s="684"/>
      <c r="DO19" s="684"/>
      <c r="DP19" s="685"/>
      <c r="DQ19" s="692" t="s">
        <v>136</v>
      </c>
      <c r="DR19" s="684"/>
      <c r="DS19" s="684"/>
      <c r="DT19" s="684"/>
      <c r="DU19" s="684"/>
      <c r="DV19" s="684"/>
      <c r="DW19" s="684"/>
      <c r="DX19" s="684"/>
      <c r="DY19" s="684"/>
      <c r="DZ19" s="684"/>
      <c r="EA19" s="684"/>
      <c r="EB19" s="684"/>
      <c r="EC19" s="693"/>
    </row>
    <row r="20" spans="2:133" ht="11.25" customHeight="1" x14ac:dyDescent="0.15">
      <c r="B20" s="680" t="s">
        <v>272</v>
      </c>
      <c r="C20" s="681"/>
      <c r="D20" s="681"/>
      <c r="E20" s="681"/>
      <c r="F20" s="681"/>
      <c r="G20" s="681"/>
      <c r="H20" s="681"/>
      <c r="I20" s="681"/>
      <c r="J20" s="681"/>
      <c r="K20" s="681"/>
      <c r="L20" s="681"/>
      <c r="M20" s="681"/>
      <c r="N20" s="681"/>
      <c r="O20" s="681"/>
      <c r="P20" s="681"/>
      <c r="Q20" s="682"/>
      <c r="R20" s="683">
        <v>60</v>
      </c>
      <c r="S20" s="684"/>
      <c r="T20" s="684"/>
      <c r="U20" s="684"/>
      <c r="V20" s="684"/>
      <c r="W20" s="684"/>
      <c r="X20" s="684"/>
      <c r="Y20" s="685"/>
      <c r="Z20" s="686">
        <v>0</v>
      </c>
      <c r="AA20" s="686"/>
      <c r="AB20" s="686"/>
      <c r="AC20" s="686"/>
      <c r="AD20" s="687">
        <v>60</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v>32582</v>
      </c>
      <c r="BH20" s="684"/>
      <c r="BI20" s="684"/>
      <c r="BJ20" s="684"/>
      <c r="BK20" s="684"/>
      <c r="BL20" s="684"/>
      <c r="BM20" s="684"/>
      <c r="BN20" s="685"/>
      <c r="BO20" s="686">
        <v>4.5999999999999996</v>
      </c>
      <c r="BP20" s="686"/>
      <c r="BQ20" s="686"/>
      <c r="BR20" s="686"/>
      <c r="BS20" s="692" t="s">
        <v>226</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3128753</v>
      </c>
      <c r="CS20" s="684"/>
      <c r="CT20" s="684"/>
      <c r="CU20" s="684"/>
      <c r="CV20" s="684"/>
      <c r="CW20" s="684"/>
      <c r="CX20" s="684"/>
      <c r="CY20" s="685"/>
      <c r="CZ20" s="686">
        <v>100</v>
      </c>
      <c r="DA20" s="686"/>
      <c r="DB20" s="686"/>
      <c r="DC20" s="686"/>
      <c r="DD20" s="692">
        <v>98709</v>
      </c>
      <c r="DE20" s="684"/>
      <c r="DF20" s="684"/>
      <c r="DG20" s="684"/>
      <c r="DH20" s="684"/>
      <c r="DI20" s="684"/>
      <c r="DJ20" s="684"/>
      <c r="DK20" s="684"/>
      <c r="DL20" s="684"/>
      <c r="DM20" s="684"/>
      <c r="DN20" s="684"/>
      <c r="DO20" s="684"/>
      <c r="DP20" s="685"/>
      <c r="DQ20" s="692">
        <v>2398613</v>
      </c>
      <c r="DR20" s="684"/>
      <c r="DS20" s="684"/>
      <c r="DT20" s="684"/>
      <c r="DU20" s="684"/>
      <c r="DV20" s="684"/>
      <c r="DW20" s="684"/>
      <c r="DX20" s="684"/>
      <c r="DY20" s="684"/>
      <c r="DZ20" s="684"/>
      <c r="EA20" s="684"/>
      <c r="EB20" s="684"/>
      <c r="EC20" s="693"/>
    </row>
    <row r="21" spans="2:133" ht="11.25" customHeight="1" x14ac:dyDescent="0.15">
      <c r="B21" s="680" t="s">
        <v>275</v>
      </c>
      <c r="C21" s="681"/>
      <c r="D21" s="681"/>
      <c r="E21" s="681"/>
      <c r="F21" s="681"/>
      <c r="G21" s="681"/>
      <c r="H21" s="681"/>
      <c r="I21" s="681"/>
      <c r="J21" s="681"/>
      <c r="K21" s="681"/>
      <c r="L21" s="681"/>
      <c r="M21" s="681"/>
      <c r="N21" s="681"/>
      <c r="O21" s="681"/>
      <c r="P21" s="681"/>
      <c r="Q21" s="682"/>
      <c r="R21" s="683">
        <v>10245</v>
      </c>
      <c r="S21" s="684"/>
      <c r="T21" s="684"/>
      <c r="U21" s="684"/>
      <c r="V21" s="684"/>
      <c r="W21" s="684"/>
      <c r="X21" s="684"/>
      <c r="Y21" s="685"/>
      <c r="Z21" s="686">
        <v>0.3</v>
      </c>
      <c r="AA21" s="686"/>
      <c r="AB21" s="686"/>
      <c r="AC21" s="686"/>
      <c r="AD21" s="687">
        <v>10245</v>
      </c>
      <c r="AE21" s="687"/>
      <c r="AF21" s="687"/>
      <c r="AG21" s="687"/>
      <c r="AH21" s="687"/>
      <c r="AI21" s="687"/>
      <c r="AJ21" s="687"/>
      <c r="AK21" s="687"/>
      <c r="AL21" s="688">
        <v>0.5</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v>32582</v>
      </c>
      <c r="BH21" s="684"/>
      <c r="BI21" s="684"/>
      <c r="BJ21" s="684"/>
      <c r="BK21" s="684"/>
      <c r="BL21" s="684"/>
      <c r="BM21" s="684"/>
      <c r="BN21" s="685"/>
      <c r="BO21" s="686">
        <v>4.5999999999999996</v>
      </c>
      <c r="BP21" s="686"/>
      <c r="BQ21" s="686"/>
      <c r="BR21" s="686"/>
      <c r="BS21" s="692" t="s">
        <v>226</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277</v>
      </c>
      <c r="C22" s="681"/>
      <c r="D22" s="681"/>
      <c r="E22" s="681"/>
      <c r="F22" s="681"/>
      <c r="G22" s="681"/>
      <c r="H22" s="681"/>
      <c r="I22" s="681"/>
      <c r="J22" s="681"/>
      <c r="K22" s="681"/>
      <c r="L22" s="681"/>
      <c r="M22" s="681"/>
      <c r="N22" s="681"/>
      <c r="O22" s="681"/>
      <c r="P22" s="681"/>
      <c r="Q22" s="682"/>
      <c r="R22" s="683">
        <v>1248780</v>
      </c>
      <c r="S22" s="684"/>
      <c r="T22" s="684"/>
      <c r="U22" s="684"/>
      <c r="V22" s="684"/>
      <c r="W22" s="684"/>
      <c r="X22" s="684"/>
      <c r="Y22" s="685"/>
      <c r="Z22" s="686">
        <v>38.5</v>
      </c>
      <c r="AA22" s="686"/>
      <c r="AB22" s="686"/>
      <c r="AC22" s="686"/>
      <c r="AD22" s="687">
        <v>1162754</v>
      </c>
      <c r="AE22" s="687"/>
      <c r="AF22" s="687"/>
      <c r="AG22" s="687"/>
      <c r="AH22" s="687"/>
      <c r="AI22" s="687"/>
      <c r="AJ22" s="687"/>
      <c r="AK22" s="687"/>
      <c r="AL22" s="688">
        <v>56.4</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136</v>
      </c>
      <c r="BH22" s="684"/>
      <c r="BI22" s="684"/>
      <c r="BJ22" s="684"/>
      <c r="BK22" s="684"/>
      <c r="BL22" s="684"/>
      <c r="BM22" s="684"/>
      <c r="BN22" s="685"/>
      <c r="BO22" s="686" t="s">
        <v>226</v>
      </c>
      <c r="BP22" s="686"/>
      <c r="BQ22" s="686"/>
      <c r="BR22" s="686"/>
      <c r="BS22" s="692" t="s">
        <v>136</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280</v>
      </c>
      <c r="C23" s="681"/>
      <c r="D23" s="681"/>
      <c r="E23" s="681"/>
      <c r="F23" s="681"/>
      <c r="G23" s="681"/>
      <c r="H23" s="681"/>
      <c r="I23" s="681"/>
      <c r="J23" s="681"/>
      <c r="K23" s="681"/>
      <c r="L23" s="681"/>
      <c r="M23" s="681"/>
      <c r="N23" s="681"/>
      <c r="O23" s="681"/>
      <c r="P23" s="681"/>
      <c r="Q23" s="682"/>
      <c r="R23" s="683">
        <v>1162754</v>
      </c>
      <c r="S23" s="684"/>
      <c r="T23" s="684"/>
      <c r="U23" s="684"/>
      <c r="V23" s="684"/>
      <c r="W23" s="684"/>
      <c r="X23" s="684"/>
      <c r="Y23" s="685"/>
      <c r="Z23" s="686">
        <v>35.9</v>
      </c>
      <c r="AA23" s="686"/>
      <c r="AB23" s="686"/>
      <c r="AC23" s="686"/>
      <c r="AD23" s="687">
        <v>1162754</v>
      </c>
      <c r="AE23" s="687"/>
      <c r="AF23" s="687"/>
      <c r="AG23" s="687"/>
      <c r="AH23" s="687"/>
      <c r="AI23" s="687"/>
      <c r="AJ23" s="687"/>
      <c r="AK23" s="687"/>
      <c r="AL23" s="688">
        <v>56.4</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226</v>
      </c>
      <c r="BH23" s="684"/>
      <c r="BI23" s="684"/>
      <c r="BJ23" s="684"/>
      <c r="BK23" s="684"/>
      <c r="BL23" s="684"/>
      <c r="BM23" s="684"/>
      <c r="BN23" s="685"/>
      <c r="BO23" s="686" t="s">
        <v>136</v>
      </c>
      <c r="BP23" s="686"/>
      <c r="BQ23" s="686"/>
      <c r="BR23" s="686"/>
      <c r="BS23" s="692" t="s">
        <v>136</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x14ac:dyDescent="0.15">
      <c r="B24" s="680" t="s">
        <v>287</v>
      </c>
      <c r="C24" s="681"/>
      <c r="D24" s="681"/>
      <c r="E24" s="681"/>
      <c r="F24" s="681"/>
      <c r="G24" s="681"/>
      <c r="H24" s="681"/>
      <c r="I24" s="681"/>
      <c r="J24" s="681"/>
      <c r="K24" s="681"/>
      <c r="L24" s="681"/>
      <c r="M24" s="681"/>
      <c r="N24" s="681"/>
      <c r="O24" s="681"/>
      <c r="P24" s="681"/>
      <c r="Q24" s="682"/>
      <c r="R24" s="683">
        <v>86026</v>
      </c>
      <c r="S24" s="684"/>
      <c r="T24" s="684"/>
      <c r="U24" s="684"/>
      <c r="V24" s="684"/>
      <c r="W24" s="684"/>
      <c r="X24" s="684"/>
      <c r="Y24" s="685"/>
      <c r="Z24" s="686">
        <v>2.7</v>
      </c>
      <c r="AA24" s="686"/>
      <c r="AB24" s="686"/>
      <c r="AC24" s="686"/>
      <c r="AD24" s="687" t="s">
        <v>226</v>
      </c>
      <c r="AE24" s="687"/>
      <c r="AF24" s="687"/>
      <c r="AG24" s="687"/>
      <c r="AH24" s="687"/>
      <c r="AI24" s="687"/>
      <c r="AJ24" s="687"/>
      <c r="AK24" s="687"/>
      <c r="AL24" s="688" t="s">
        <v>226</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136</v>
      </c>
      <c r="BH24" s="684"/>
      <c r="BI24" s="684"/>
      <c r="BJ24" s="684"/>
      <c r="BK24" s="684"/>
      <c r="BL24" s="684"/>
      <c r="BM24" s="684"/>
      <c r="BN24" s="685"/>
      <c r="BO24" s="686" t="s">
        <v>226</v>
      </c>
      <c r="BP24" s="686"/>
      <c r="BQ24" s="686"/>
      <c r="BR24" s="686"/>
      <c r="BS24" s="692" t="s">
        <v>136</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1112318</v>
      </c>
      <c r="CS24" s="673"/>
      <c r="CT24" s="673"/>
      <c r="CU24" s="673"/>
      <c r="CV24" s="673"/>
      <c r="CW24" s="673"/>
      <c r="CX24" s="673"/>
      <c r="CY24" s="674"/>
      <c r="CZ24" s="677">
        <v>35.6</v>
      </c>
      <c r="DA24" s="678"/>
      <c r="DB24" s="678"/>
      <c r="DC24" s="697"/>
      <c r="DD24" s="722">
        <v>965991</v>
      </c>
      <c r="DE24" s="673"/>
      <c r="DF24" s="673"/>
      <c r="DG24" s="673"/>
      <c r="DH24" s="673"/>
      <c r="DI24" s="673"/>
      <c r="DJ24" s="673"/>
      <c r="DK24" s="674"/>
      <c r="DL24" s="722">
        <v>948573</v>
      </c>
      <c r="DM24" s="673"/>
      <c r="DN24" s="673"/>
      <c r="DO24" s="673"/>
      <c r="DP24" s="673"/>
      <c r="DQ24" s="673"/>
      <c r="DR24" s="673"/>
      <c r="DS24" s="673"/>
      <c r="DT24" s="673"/>
      <c r="DU24" s="673"/>
      <c r="DV24" s="674"/>
      <c r="DW24" s="677">
        <v>44.4</v>
      </c>
      <c r="DX24" s="678"/>
      <c r="DY24" s="678"/>
      <c r="DZ24" s="678"/>
      <c r="EA24" s="678"/>
      <c r="EB24" s="678"/>
      <c r="EC24" s="679"/>
    </row>
    <row r="25" spans="2:133" ht="11.25" customHeight="1" x14ac:dyDescent="0.15">
      <c r="B25" s="680" t="s">
        <v>290</v>
      </c>
      <c r="C25" s="681"/>
      <c r="D25" s="681"/>
      <c r="E25" s="681"/>
      <c r="F25" s="681"/>
      <c r="G25" s="681"/>
      <c r="H25" s="681"/>
      <c r="I25" s="681"/>
      <c r="J25" s="681"/>
      <c r="K25" s="681"/>
      <c r="L25" s="681"/>
      <c r="M25" s="681"/>
      <c r="N25" s="681"/>
      <c r="O25" s="681"/>
      <c r="P25" s="681"/>
      <c r="Q25" s="682"/>
      <c r="R25" s="683" t="s">
        <v>226</v>
      </c>
      <c r="S25" s="684"/>
      <c r="T25" s="684"/>
      <c r="U25" s="684"/>
      <c r="V25" s="684"/>
      <c r="W25" s="684"/>
      <c r="X25" s="684"/>
      <c r="Y25" s="685"/>
      <c r="Z25" s="686" t="s">
        <v>226</v>
      </c>
      <c r="AA25" s="686"/>
      <c r="AB25" s="686"/>
      <c r="AC25" s="686"/>
      <c r="AD25" s="687" t="s">
        <v>136</v>
      </c>
      <c r="AE25" s="687"/>
      <c r="AF25" s="687"/>
      <c r="AG25" s="687"/>
      <c r="AH25" s="687"/>
      <c r="AI25" s="687"/>
      <c r="AJ25" s="687"/>
      <c r="AK25" s="687"/>
      <c r="AL25" s="688" t="s">
        <v>136</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136</v>
      </c>
      <c r="BH25" s="684"/>
      <c r="BI25" s="684"/>
      <c r="BJ25" s="684"/>
      <c r="BK25" s="684"/>
      <c r="BL25" s="684"/>
      <c r="BM25" s="684"/>
      <c r="BN25" s="685"/>
      <c r="BO25" s="686" t="s">
        <v>226</v>
      </c>
      <c r="BP25" s="686"/>
      <c r="BQ25" s="686"/>
      <c r="BR25" s="686"/>
      <c r="BS25" s="692" t="s">
        <v>226</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622250</v>
      </c>
      <c r="CS25" s="719"/>
      <c r="CT25" s="719"/>
      <c r="CU25" s="719"/>
      <c r="CV25" s="719"/>
      <c r="CW25" s="719"/>
      <c r="CX25" s="719"/>
      <c r="CY25" s="720"/>
      <c r="CZ25" s="688">
        <v>19.899999999999999</v>
      </c>
      <c r="DA25" s="717"/>
      <c r="DB25" s="717"/>
      <c r="DC25" s="721"/>
      <c r="DD25" s="692">
        <v>568463</v>
      </c>
      <c r="DE25" s="719"/>
      <c r="DF25" s="719"/>
      <c r="DG25" s="719"/>
      <c r="DH25" s="719"/>
      <c r="DI25" s="719"/>
      <c r="DJ25" s="719"/>
      <c r="DK25" s="720"/>
      <c r="DL25" s="692">
        <v>555958</v>
      </c>
      <c r="DM25" s="719"/>
      <c r="DN25" s="719"/>
      <c r="DO25" s="719"/>
      <c r="DP25" s="719"/>
      <c r="DQ25" s="719"/>
      <c r="DR25" s="719"/>
      <c r="DS25" s="719"/>
      <c r="DT25" s="719"/>
      <c r="DU25" s="719"/>
      <c r="DV25" s="720"/>
      <c r="DW25" s="688">
        <v>26</v>
      </c>
      <c r="DX25" s="717"/>
      <c r="DY25" s="717"/>
      <c r="DZ25" s="717"/>
      <c r="EA25" s="717"/>
      <c r="EB25" s="717"/>
      <c r="EC25" s="718"/>
    </row>
    <row r="26" spans="2:133" ht="11.25" customHeight="1" x14ac:dyDescent="0.15">
      <c r="B26" s="680" t="s">
        <v>293</v>
      </c>
      <c r="C26" s="681"/>
      <c r="D26" s="681"/>
      <c r="E26" s="681"/>
      <c r="F26" s="681"/>
      <c r="G26" s="681"/>
      <c r="H26" s="681"/>
      <c r="I26" s="681"/>
      <c r="J26" s="681"/>
      <c r="K26" s="681"/>
      <c r="L26" s="681"/>
      <c r="M26" s="681"/>
      <c r="N26" s="681"/>
      <c r="O26" s="681"/>
      <c r="P26" s="681"/>
      <c r="Q26" s="682"/>
      <c r="R26" s="683">
        <v>2137568</v>
      </c>
      <c r="S26" s="684"/>
      <c r="T26" s="684"/>
      <c r="U26" s="684"/>
      <c r="V26" s="684"/>
      <c r="W26" s="684"/>
      <c r="X26" s="684"/>
      <c r="Y26" s="685"/>
      <c r="Z26" s="686">
        <v>65.900000000000006</v>
      </c>
      <c r="AA26" s="686"/>
      <c r="AB26" s="686"/>
      <c r="AC26" s="686"/>
      <c r="AD26" s="687">
        <v>2051542</v>
      </c>
      <c r="AE26" s="687"/>
      <c r="AF26" s="687"/>
      <c r="AG26" s="687"/>
      <c r="AH26" s="687"/>
      <c r="AI26" s="687"/>
      <c r="AJ26" s="687"/>
      <c r="AK26" s="687"/>
      <c r="AL26" s="688">
        <v>99.6</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136</v>
      </c>
      <c r="BH26" s="684"/>
      <c r="BI26" s="684"/>
      <c r="BJ26" s="684"/>
      <c r="BK26" s="684"/>
      <c r="BL26" s="684"/>
      <c r="BM26" s="684"/>
      <c r="BN26" s="685"/>
      <c r="BO26" s="686" t="s">
        <v>226</v>
      </c>
      <c r="BP26" s="686"/>
      <c r="BQ26" s="686"/>
      <c r="BR26" s="686"/>
      <c r="BS26" s="692" t="s">
        <v>136</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284974</v>
      </c>
      <c r="CS26" s="684"/>
      <c r="CT26" s="684"/>
      <c r="CU26" s="684"/>
      <c r="CV26" s="684"/>
      <c r="CW26" s="684"/>
      <c r="CX26" s="684"/>
      <c r="CY26" s="685"/>
      <c r="CZ26" s="688">
        <v>9.1</v>
      </c>
      <c r="DA26" s="717"/>
      <c r="DB26" s="717"/>
      <c r="DC26" s="721"/>
      <c r="DD26" s="692">
        <v>254020</v>
      </c>
      <c r="DE26" s="684"/>
      <c r="DF26" s="684"/>
      <c r="DG26" s="684"/>
      <c r="DH26" s="684"/>
      <c r="DI26" s="684"/>
      <c r="DJ26" s="684"/>
      <c r="DK26" s="685"/>
      <c r="DL26" s="692" t="s">
        <v>136</v>
      </c>
      <c r="DM26" s="684"/>
      <c r="DN26" s="684"/>
      <c r="DO26" s="684"/>
      <c r="DP26" s="684"/>
      <c r="DQ26" s="684"/>
      <c r="DR26" s="684"/>
      <c r="DS26" s="684"/>
      <c r="DT26" s="684"/>
      <c r="DU26" s="684"/>
      <c r="DV26" s="685"/>
      <c r="DW26" s="688" t="s">
        <v>136</v>
      </c>
      <c r="DX26" s="717"/>
      <c r="DY26" s="717"/>
      <c r="DZ26" s="717"/>
      <c r="EA26" s="717"/>
      <c r="EB26" s="717"/>
      <c r="EC26" s="718"/>
    </row>
    <row r="27" spans="2:133" ht="11.25" customHeight="1" x14ac:dyDescent="0.15">
      <c r="B27" s="680" t="s">
        <v>296</v>
      </c>
      <c r="C27" s="681"/>
      <c r="D27" s="681"/>
      <c r="E27" s="681"/>
      <c r="F27" s="681"/>
      <c r="G27" s="681"/>
      <c r="H27" s="681"/>
      <c r="I27" s="681"/>
      <c r="J27" s="681"/>
      <c r="K27" s="681"/>
      <c r="L27" s="681"/>
      <c r="M27" s="681"/>
      <c r="N27" s="681"/>
      <c r="O27" s="681"/>
      <c r="P27" s="681"/>
      <c r="Q27" s="682"/>
      <c r="R27" s="683">
        <v>939</v>
      </c>
      <c r="S27" s="684"/>
      <c r="T27" s="684"/>
      <c r="U27" s="684"/>
      <c r="V27" s="684"/>
      <c r="W27" s="684"/>
      <c r="X27" s="684"/>
      <c r="Y27" s="685"/>
      <c r="Z27" s="686">
        <v>0</v>
      </c>
      <c r="AA27" s="686"/>
      <c r="AB27" s="686"/>
      <c r="AC27" s="686"/>
      <c r="AD27" s="687">
        <v>939</v>
      </c>
      <c r="AE27" s="687"/>
      <c r="AF27" s="687"/>
      <c r="AG27" s="687"/>
      <c r="AH27" s="687"/>
      <c r="AI27" s="687"/>
      <c r="AJ27" s="687"/>
      <c r="AK27" s="687"/>
      <c r="AL27" s="688">
        <v>0</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704303</v>
      </c>
      <c r="BH27" s="684"/>
      <c r="BI27" s="684"/>
      <c r="BJ27" s="684"/>
      <c r="BK27" s="684"/>
      <c r="BL27" s="684"/>
      <c r="BM27" s="684"/>
      <c r="BN27" s="685"/>
      <c r="BO27" s="686">
        <v>100</v>
      </c>
      <c r="BP27" s="686"/>
      <c r="BQ27" s="686"/>
      <c r="BR27" s="686"/>
      <c r="BS27" s="692" t="s">
        <v>136</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141748</v>
      </c>
      <c r="CS27" s="719"/>
      <c r="CT27" s="719"/>
      <c r="CU27" s="719"/>
      <c r="CV27" s="719"/>
      <c r="CW27" s="719"/>
      <c r="CX27" s="719"/>
      <c r="CY27" s="720"/>
      <c r="CZ27" s="688">
        <v>4.5</v>
      </c>
      <c r="DA27" s="717"/>
      <c r="DB27" s="717"/>
      <c r="DC27" s="721"/>
      <c r="DD27" s="692">
        <v>49208</v>
      </c>
      <c r="DE27" s="719"/>
      <c r="DF27" s="719"/>
      <c r="DG27" s="719"/>
      <c r="DH27" s="719"/>
      <c r="DI27" s="719"/>
      <c r="DJ27" s="719"/>
      <c r="DK27" s="720"/>
      <c r="DL27" s="692">
        <v>49192</v>
      </c>
      <c r="DM27" s="719"/>
      <c r="DN27" s="719"/>
      <c r="DO27" s="719"/>
      <c r="DP27" s="719"/>
      <c r="DQ27" s="719"/>
      <c r="DR27" s="719"/>
      <c r="DS27" s="719"/>
      <c r="DT27" s="719"/>
      <c r="DU27" s="719"/>
      <c r="DV27" s="720"/>
      <c r="DW27" s="688">
        <v>2.2999999999999998</v>
      </c>
      <c r="DX27" s="717"/>
      <c r="DY27" s="717"/>
      <c r="DZ27" s="717"/>
      <c r="EA27" s="717"/>
      <c r="EB27" s="717"/>
      <c r="EC27" s="718"/>
    </row>
    <row r="28" spans="2:133" ht="11.25" customHeight="1" x14ac:dyDescent="0.15">
      <c r="B28" s="680" t="s">
        <v>299</v>
      </c>
      <c r="C28" s="681"/>
      <c r="D28" s="681"/>
      <c r="E28" s="681"/>
      <c r="F28" s="681"/>
      <c r="G28" s="681"/>
      <c r="H28" s="681"/>
      <c r="I28" s="681"/>
      <c r="J28" s="681"/>
      <c r="K28" s="681"/>
      <c r="L28" s="681"/>
      <c r="M28" s="681"/>
      <c r="N28" s="681"/>
      <c r="O28" s="681"/>
      <c r="P28" s="681"/>
      <c r="Q28" s="682"/>
      <c r="R28" s="683">
        <v>39309</v>
      </c>
      <c r="S28" s="684"/>
      <c r="T28" s="684"/>
      <c r="U28" s="684"/>
      <c r="V28" s="684"/>
      <c r="W28" s="684"/>
      <c r="X28" s="684"/>
      <c r="Y28" s="685"/>
      <c r="Z28" s="686">
        <v>1.2</v>
      </c>
      <c r="AA28" s="686"/>
      <c r="AB28" s="686"/>
      <c r="AC28" s="686"/>
      <c r="AD28" s="687" t="s">
        <v>136</v>
      </c>
      <c r="AE28" s="687"/>
      <c r="AF28" s="687"/>
      <c r="AG28" s="687"/>
      <c r="AH28" s="687"/>
      <c r="AI28" s="687"/>
      <c r="AJ28" s="687"/>
      <c r="AK28" s="687"/>
      <c r="AL28" s="688" t="s">
        <v>136</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348320</v>
      </c>
      <c r="CS28" s="684"/>
      <c r="CT28" s="684"/>
      <c r="CU28" s="684"/>
      <c r="CV28" s="684"/>
      <c r="CW28" s="684"/>
      <c r="CX28" s="684"/>
      <c r="CY28" s="685"/>
      <c r="CZ28" s="688">
        <v>11.1</v>
      </c>
      <c r="DA28" s="717"/>
      <c r="DB28" s="717"/>
      <c r="DC28" s="721"/>
      <c r="DD28" s="692">
        <v>348320</v>
      </c>
      <c r="DE28" s="684"/>
      <c r="DF28" s="684"/>
      <c r="DG28" s="684"/>
      <c r="DH28" s="684"/>
      <c r="DI28" s="684"/>
      <c r="DJ28" s="684"/>
      <c r="DK28" s="685"/>
      <c r="DL28" s="692">
        <v>343423</v>
      </c>
      <c r="DM28" s="684"/>
      <c r="DN28" s="684"/>
      <c r="DO28" s="684"/>
      <c r="DP28" s="684"/>
      <c r="DQ28" s="684"/>
      <c r="DR28" s="684"/>
      <c r="DS28" s="684"/>
      <c r="DT28" s="684"/>
      <c r="DU28" s="684"/>
      <c r="DV28" s="685"/>
      <c r="DW28" s="688">
        <v>16.100000000000001</v>
      </c>
      <c r="DX28" s="717"/>
      <c r="DY28" s="717"/>
      <c r="DZ28" s="717"/>
      <c r="EA28" s="717"/>
      <c r="EB28" s="717"/>
      <c r="EC28" s="718"/>
    </row>
    <row r="29" spans="2:133" ht="11.25" customHeight="1" x14ac:dyDescent="0.15">
      <c r="B29" s="680" t="s">
        <v>301</v>
      </c>
      <c r="C29" s="681"/>
      <c r="D29" s="681"/>
      <c r="E29" s="681"/>
      <c r="F29" s="681"/>
      <c r="G29" s="681"/>
      <c r="H29" s="681"/>
      <c r="I29" s="681"/>
      <c r="J29" s="681"/>
      <c r="K29" s="681"/>
      <c r="L29" s="681"/>
      <c r="M29" s="681"/>
      <c r="N29" s="681"/>
      <c r="O29" s="681"/>
      <c r="P29" s="681"/>
      <c r="Q29" s="682"/>
      <c r="R29" s="683">
        <v>54730</v>
      </c>
      <c r="S29" s="684"/>
      <c r="T29" s="684"/>
      <c r="U29" s="684"/>
      <c r="V29" s="684"/>
      <c r="W29" s="684"/>
      <c r="X29" s="684"/>
      <c r="Y29" s="685"/>
      <c r="Z29" s="686">
        <v>1.7</v>
      </c>
      <c r="AA29" s="686"/>
      <c r="AB29" s="686"/>
      <c r="AC29" s="686"/>
      <c r="AD29" s="687">
        <v>640</v>
      </c>
      <c r="AE29" s="687"/>
      <c r="AF29" s="687"/>
      <c r="AG29" s="687"/>
      <c r="AH29" s="687"/>
      <c r="AI29" s="687"/>
      <c r="AJ29" s="687"/>
      <c r="AK29" s="687"/>
      <c r="AL29" s="688">
        <v>0</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303</v>
      </c>
      <c r="CG29" s="699"/>
      <c r="CH29" s="699"/>
      <c r="CI29" s="699"/>
      <c r="CJ29" s="699"/>
      <c r="CK29" s="699"/>
      <c r="CL29" s="699"/>
      <c r="CM29" s="699"/>
      <c r="CN29" s="699"/>
      <c r="CO29" s="699"/>
      <c r="CP29" s="699"/>
      <c r="CQ29" s="700"/>
      <c r="CR29" s="683">
        <v>348320</v>
      </c>
      <c r="CS29" s="719"/>
      <c r="CT29" s="719"/>
      <c r="CU29" s="719"/>
      <c r="CV29" s="719"/>
      <c r="CW29" s="719"/>
      <c r="CX29" s="719"/>
      <c r="CY29" s="720"/>
      <c r="CZ29" s="688">
        <v>11.1</v>
      </c>
      <c r="DA29" s="717"/>
      <c r="DB29" s="717"/>
      <c r="DC29" s="721"/>
      <c r="DD29" s="692">
        <v>348320</v>
      </c>
      <c r="DE29" s="719"/>
      <c r="DF29" s="719"/>
      <c r="DG29" s="719"/>
      <c r="DH29" s="719"/>
      <c r="DI29" s="719"/>
      <c r="DJ29" s="719"/>
      <c r="DK29" s="720"/>
      <c r="DL29" s="692">
        <v>343423</v>
      </c>
      <c r="DM29" s="719"/>
      <c r="DN29" s="719"/>
      <c r="DO29" s="719"/>
      <c r="DP29" s="719"/>
      <c r="DQ29" s="719"/>
      <c r="DR29" s="719"/>
      <c r="DS29" s="719"/>
      <c r="DT29" s="719"/>
      <c r="DU29" s="719"/>
      <c r="DV29" s="720"/>
      <c r="DW29" s="688">
        <v>16.100000000000001</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9765</v>
      </c>
      <c r="S30" s="684"/>
      <c r="T30" s="684"/>
      <c r="U30" s="684"/>
      <c r="V30" s="684"/>
      <c r="W30" s="684"/>
      <c r="X30" s="684"/>
      <c r="Y30" s="685"/>
      <c r="Z30" s="686">
        <v>0.3</v>
      </c>
      <c r="AA30" s="686"/>
      <c r="AB30" s="686"/>
      <c r="AC30" s="686"/>
      <c r="AD30" s="687" t="s">
        <v>226</v>
      </c>
      <c r="AE30" s="687"/>
      <c r="AF30" s="687"/>
      <c r="AG30" s="687"/>
      <c r="AH30" s="687"/>
      <c r="AI30" s="687"/>
      <c r="AJ30" s="687"/>
      <c r="AK30" s="687"/>
      <c r="AL30" s="688" t="s">
        <v>136</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333736</v>
      </c>
      <c r="CS30" s="684"/>
      <c r="CT30" s="684"/>
      <c r="CU30" s="684"/>
      <c r="CV30" s="684"/>
      <c r="CW30" s="684"/>
      <c r="CX30" s="684"/>
      <c r="CY30" s="685"/>
      <c r="CZ30" s="688">
        <v>10.7</v>
      </c>
      <c r="DA30" s="717"/>
      <c r="DB30" s="717"/>
      <c r="DC30" s="721"/>
      <c r="DD30" s="692">
        <v>333736</v>
      </c>
      <c r="DE30" s="684"/>
      <c r="DF30" s="684"/>
      <c r="DG30" s="684"/>
      <c r="DH30" s="684"/>
      <c r="DI30" s="684"/>
      <c r="DJ30" s="684"/>
      <c r="DK30" s="685"/>
      <c r="DL30" s="692">
        <v>328839</v>
      </c>
      <c r="DM30" s="684"/>
      <c r="DN30" s="684"/>
      <c r="DO30" s="684"/>
      <c r="DP30" s="684"/>
      <c r="DQ30" s="684"/>
      <c r="DR30" s="684"/>
      <c r="DS30" s="684"/>
      <c r="DT30" s="684"/>
      <c r="DU30" s="684"/>
      <c r="DV30" s="685"/>
      <c r="DW30" s="688">
        <v>15.4</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111095</v>
      </c>
      <c r="S31" s="684"/>
      <c r="T31" s="684"/>
      <c r="U31" s="684"/>
      <c r="V31" s="684"/>
      <c r="W31" s="684"/>
      <c r="X31" s="684"/>
      <c r="Y31" s="685"/>
      <c r="Z31" s="686">
        <v>3.4</v>
      </c>
      <c r="AA31" s="686"/>
      <c r="AB31" s="686"/>
      <c r="AC31" s="686"/>
      <c r="AD31" s="687" t="s">
        <v>136</v>
      </c>
      <c r="AE31" s="687"/>
      <c r="AF31" s="687"/>
      <c r="AG31" s="687"/>
      <c r="AH31" s="687"/>
      <c r="AI31" s="687"/>
      <c r="AJ31" s="687"/>
      <c r="AK31" s="687"/>
      <c r="AL31" s="688" t="s">
        <v>136</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51">
        <v>99.7</v>
      </c>
      <c r="BH31" s="738"/>
      <c r="BI31" s="738"/>
      <c r="BJ31" s="738"/>
      <c r="BK31" s="738"/>
      <c r="BL31" s="738"/>
      <c r="BM31" s="678">
        <v>99.4</v>
      </c>
      <c r="BN31" s="738"/>
      <c r="BO31" s="738"/>
      <c r="BP31" s="738"/>
      <c r="BQ31" s="739"/>
      <c r="BR31" s="751">
        <v>100</v>
      </c>
      <c r="BS31" s="738"/>
      <c r="BT31" s="738"/>
      <c r="BU31" s="738"/>
      <c r="BV31" s="738"/>
      <c r="BW31" s="738"/>
      <c r="BX31" s="678">
        <v>99.7</v>
      </c>
      <c r="BY31" s="738"/>
      <c r="BZ31" s="738"/>
      <c r="CA31" s="738"/>
      <c r="CB31" s="739"/>
      <c r="CD31" s="725"/>
      <c r="CE31" s="726"/>
      <c r="CF31" s="698" t="s">
        <v>311</v>
      </c>
      <c r="CG31" s="699"/>
      <c r="CH31" s="699"/>
      <c r="CI31" s="699"/>
      <c r="CJ31" s="699"/>
      <c r="CK31" s="699"/>
      <c r="CL31" s="699"/>
      <c r="CM31" s="699"/>
      <c r="CN31" s="699"/>
      <c r="CO31" s="699"/>
      <c r="CP31" s="699"/>
      <c r="CQ31" s="700"/>
      <c r="CR31" s="683">
        <v>14584</v>
      </c>
      <c r="CS31" s="719"/>
      <c r="CT31" s="719"/>
      <c r="CU31" s="719"/>
      <c r="CV31" s="719"/>
      <c r="CW31" s="719"/>
      <c r="CX31" s="719"/>
      <c r="CY31" s="720"/>
      <c r="CZ31" s="688">
        <v>0.5</v>
      </c>
      <c r="DA31" s="717"/>
      <c r="DB31" s="717"/>
      <c r="DC31" s="721"/>
      <c r="DD31" s="692">
        <v>14584</v>
      </c>
      <c r="DE31" s="719"/>
      <c r="DF31" s="719"/>
      <c r="DG31" s="719"/>
      <c r="DH31" s="719"/>
      <c r="DI31" s="719"/>
      <c r="DJ31" s="719"/>
      <c r="DK31" s="720"/>
      <c r="DL31" s="692">
        <v>14584</v>
      </c>
      <c r="DM31" s="719"/>
      <c r="DN31" s="719"/>
      <c r="DO31" s="719"/>
      <c r="DP31" s="719"/>
      <c r="DQ31" s="719"/>
      <c r="DR31" s="719"/>
      <c r="DS31" s="719"/>
      <c r="DT31" s="719"/>
      <c r="DU31" s="719"/>
      <c r="DV31" s="720"/>
      <c r="DW31" s="688">
        <v>0.7</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t="s">
        <v>136</v>
      </c>
      <c r="S32" s="684"/>
      <c r="T32" s="684"/>
      <c r="U32" s="684"/>
      <c r="V32" s="684"/>
      <c r="W32" s="684"/>
      <c r="X32" s="684"/>
      <c r="Y32" s="685"/>
      <c r="Z32" s="686" t="s">
        <v>226</v>
      </c>
      <c r="AA32" s="686"/>
      <c r="AB32" s="686"/>
      <c r="AC32" s="686"/>
      <c r="AD32" s="687" t="s">
        <v>226</v>
      </c>
      <c r="AE32" s="687"/>
      <c r="AF32" s="687"/>
      <c r="AG32" s="687"/>
      <c r="AH32" s="687"/>
      <c r="AI32" s="687"/>
      <c r="AJ32" s="687"/>
      <c r="AK32" s="687"/>
      <c r="AL32" s="688" t="s">
        <v>136</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99.3</v>
      </c>
      <c r="BH32" s="719"/>
      <c r="BI32" s="719"/>
      <c r="BJ32" s="719"/>
      <c r="BK32" s="719"/>
      <c r="BL32" s="719"/>
      <c r="BM32" s="689">
        <v>98.8</v>
      </c>
      <c r="BN32" s="749"/>
      <c r="BO32" s="749"/>
      <c r="BP32" s="749"/>
      <c r="BQ32" s="750"/>
      <c r="BR32" s="752">
        <v>99.9</v>
      </c>
      <c r="BS32" s="719"/>
      <c r="BT32" s="719"/>
      <c r="BU32" s="719"/>
      <c r="BV32" s="719"/>
      <c r="BW32" s="719"/>
      <c r="BX32" s="689">
        <v>99.5</v>
      </c>
      <c r="BY32" s="749"/>
      <c r="BZ32" s="749"/>
      <c r="CA32" s="749"/>
      <c r="CB32" s="750"/>
      <c r="CD32" s="727"/>
      <c r="CE32" s="728"/>
      <c r="CF32" s="698" t="s">
        <v>315</v>
      </c>
      <c r="CG32" s="699"/>
      <c r="CH32" s="699"/>
      <c r="CI32" s="699"/>
      <c r="CJ32" s="699"/>
      <c r="CK32" s="699"/>
      <c r="CL32" s="699"/>
      <c r="CM32" s="699"/>
      <c r="CN32" s="699"/>
      <c r="CO32" s="699"/>
      <c r="CP32" s="699"/>
      <c r="CQ32" s="700"/>
      <c r="CR32" s="683" t="s">
        <v>136</v>
      </c>
      <c r="CS32" s="684"/>
      <c r="CT32" s="684"/>
      <c r="CU32" s="684"/>
      <c r="CV32" s="684"/>
      <c r="CW32" s="684"/>
      <c r="CX32" s="684"/>
      <c r="CY32" s="685"/>
      <c r="CZ32" s="688" t="s">
        <v>136</v>
      </c>
      <c r="DA32" s="717"/>
      <c r="DB32" s="717"/>
      <c r="DC32" s="721"/>
      <c r="DD32" s="692" t="s">
        <v>226</v>
      </c>
      <c r="DE32" s="684"/>
      <c r="DF32" s="684"/>
      <c r="DG32" s="684"/>
      <c r="DH32" s="684"/>
      <c r="DI32" s="684"/>
      <c r="DJ32" s="684"/>
      <c r="DK32" s="685"/>
      <c r="DL32" s="692" t="s">
        <v>226</v>
      </c>
      <c r="DM32" s="684"/>
      <c r="DN32" s="684"/>
      <c r="DO32" s="684"/>
      <c r="DP32" s="684"/>
      <c r="DQ32" s="684"/>
      <c r="DR32" s="684"/>
      <c r="DS32" s="684"/>
      <c r="DT32" s="684"/>
      <c r="DU32" s="684"/>
      <c r="DV32" s="685"/>
      <c r="DW32" s="688" t="s">
        <v>226</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279174</v>
      </c>
      <c r="S33" s="684"/>
      <c r="T33" s="684"/>
      <c r="U33" s="684"/>
      <c r="V33" s="684"/>
      <c r="W33" s="684"/>
      <c r="X33" s="684"/>
      <c r="Y33" s="685"/>
      <c r="Z33" s="686">
        <v>8.6</v>
      </c>
      <c r="AA33" s="686"/>
      <c r="AB33" s="686"/>
      <c r="AC33" s="686"/>
      <c r="AD33" s="687" t="s">
        <v>226</v>
      </c>
      <c r="AE33" s="687"/>
      <c r="AF33" s="687"/>
      <c r="AG33" s="687"/>
      <c r="AH33" s="687"/>
      <c r="AI33" s="687"/>
      <c r="AJ33" s="687"/>
      <c r="AK33" s="687"/>
      <c r="AL33" s="688" t="s">
        <v>136</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99.9</v>
      </c>
      <c r="BH33" s="754"/>
      <c r="BI33" s="754"/>
      <c r="BJ33" s="754"/>
      <c r="BK33" s="754"/>
      <c r="BL33" s="754"/>
      <c r="BM33" s="755">
        <v>99.8</v>
      </c>
      <c r="BN33" s="754"/>
      <c r="BO33" s="754"/>
      <c r="BP33" s="754"/>
      <c r="BQ33" s="756"/>
      <c r="BR33" s="753">
        <v>100</v>
      </c>
      <c r="BS33" s="754"/>
      <c r="BT33" s="754"/>
      <c r="BU33" s="754"/>
      <c r="BV33" s="754"/>
      <c r="BW33" s="754"/>
      <c r="BX33" s="755">
        <v>99.8</v>
      </c>
      <c r="BY33" s="754"/>
      <c r="BZ33" s="754"/>
      <c r="CA33" s="754"/>
      <c r="CB33" s="756"/>
      <c r="CD33" s="698" t="s">
        <v>318</v>
      </c>
      <c r="CE33" s="699"/>
      <c r="CF33" s="699"/>
      <c r="CG33" s="699"/>
      <c r="CH33" s="699"/>
      <c r="CI33" s="699"/>
      <c r="CJ33" s="699"/>
      <c r="CK33" s="699"/>
      <c r="CL33" s="699"/>
      <c r="CM33" s="699"/>
      <c r="CN33" s="699"/>
      <c r="CO33" s="699"/>
      <c r="CP33" s="699"/>
      <c r="CQ33" s="700"/>
      <c r="CR33" s="683">
        <v>1917726</v>
      </c>
      <c r="CS33" s="719"/>
      <c r="CT33" s="719"/>
      <c r="CU33" s="719"/>
      <c r="CV33" s="719"/>
      <c r="CW33" s="719"/>
      <c r="CX33" s="719"/>
      <c r="CY33" s="720"/>
      <c r="CZ33" s="688">
        <v>61.3</v>
      </c>
      <c r="DA33" s="717"/>
      <c r="DB33" s="717"/>
      <c r="DC33" s="721"/>
      <c r="DD33" s="692">
        <v>1357859</v>
      </c>
      <c r="DE33" s="719"/>
      <c r="DF33" s="719"/>
      <c r="DG33" s="719"/>
      <c r="DH33" s="719"/>
      <c r="DI33" s="719"/>
      <c r="DJ33" s="719"/>
      <c r="DK33" s="720"/>
      <c r="DL33" s="692">
        <v>1080663</v>
      </c>
      <c r="DM33" s="719"/>
      <c r="DN33" s="719"/>
      <c r="DO33" s="719"/>
      <c r="DP33" s="719"/>
      <c r="DQ33" s="719"/>
      <c r="DR33" s="719"/>
      <c r="DS33" s="719"/>
      <c r="DT33" s="719"/>
      <c r="DU33" s="719"/>
      <c r="DV33" s="720"/>
      <c r="DW33" s="688">
        <v>50.5</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7008</v>
      </c>
      <c r="S34" s="684"/>
      <c r="T34" s="684"/>
      <c r="U34" s="684"/>
      <c r="V34" s="684"/>
      <c r="W34" s="684"/>
      <c r="X34" s="684"/>
      <c r="Y34" s="685"/>
      <c r="Z34" s="686">
        <v>0.2</v>
      </c>
      <c r="AA34" s="686"/>
      <c r="AB34" s="686"/>
      <c r="AC34" s="686"/>
      <c r="AD34" s="687">
        <v>3205</v>
      </c>
      <c r="AE34" s="687"/>
      <c r="AF34" s="687"/>
      <c r="AG34" s="687"/>
      <c r="AH34" s="687"/>
      <c r="AI34" s="687"/>
      <c r="AJ34" s="687"/>
      <c r="AK34" s="687"/>
      <c r="AL34" s="688">
        <v>0.2</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801766</v>
      </c>
      <c r="CS34" s="684"/>
      <c r="CT34" s="684"/>
      <c r="CU34" s="684"/>
      <c r="CV34" s="684"/>
      <c r="CW34" s="684"/>
      <c r="CX34" s="684"/>
      <c r="CY34" s="685"/>
      <c r="CZ34" s="688">
        <v>25.6</v>
      </c>
      <c r="DA34" s="717"/>
      <c r="DB34" s="717"/>
      <c r="DC34" s="721"/>
      <c r="DD34" s="692">
        <v>585075</v>
      </c>
      <c r="DE34" s="684"/>
      <c r="DF34" s="684"/>
      <c r="DG34" s="684"/>
      <c r="DH34" s="684"/>
      <c r="DI34" s="684"/>
      <c r="DJ34" s="684"/>
      <c r="DK34" s="685"/>
      <c r="DL34" s="692">
        <v>487959</v>
      </c>
      <c r="DM34" s="684"/>
      <c r="DN34" s="684"/>
      <c r="DO34" s="684"/>
      <c r="DP34" s="684"/>
      <c r="DQ34" s="684"/>
      <c r="DR34" s="684"/>
      <c r="DS34" s="684"/>
      <c r="DT34" s="684"/>
      <c r="DU34" s="684"/>
      <c r="DV34" s="685"/>
      <c r="DW34" s="688">
        <v>22.8</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97525</v>
      </c>
      <c r="S35" s="684"/>
      <c r="T35" s="684"/>
      <c r="U35" s="684"/>
      <c r="V35" s="684"/>
      <c r="W35" s="684"/>
      <c r="X35" s="684"/>
      <c r="Y35" s="685"/>
      <c r="Z35" s="686">
        <v>3</v>
      </c>
      <c r="AA35" s="686"/>
      <c r="AB35" s="686"/>
      <c r="AC35" s="686"/>
      <c r="AD35" s="687" t="s">
        <v>226</v>
      </c>
      <c r="AE35" s="687"/>
      <c r="AF35" s="687"/>
      <c r="AG35" s="687"/>
      <c r="AH35" s="687"/>
      <c r="AI35" s="687"/>
      <c r="AJ35" s="687"/>
      <c r="AK35" s="687"/>
      <c r="AL35" s="688" t="s">
        <v>136</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57562</v>
      </c>
      <c r="CS35" s="719"/>
      <c r="CT35" s="719"/>
      <c r="CU35" s="719"/>
      <c r="CV35" s="719"/>
      <c r="CW35" s="719"/>
      <c r="CX35" s="719"/>
      <c r="CY35" s="720"/>
      <c r="CZ35" s="688">
        <v>1.8</v>
      </c>
      <c r="DA35" s="717"/>
      <c r="DB35" s="717"/>
      <c r="DC35" s="721"/>
      <c r="DD35" s="692">
        <v>46243</v>
      </c>
      <c r="DE35" s="719"/>
      <c r="DF35" s="719"/>
      <c r="DG35" s="719"/>
      <c r="DH35" s="719"/>
      <c r="DI35" s="719"/>
      <c r="DJ35" s="719"/>
      <c r="DK35" s="720"/>
      <c r="DL35" s="692">
        <v>46243</v>
      </c>
      <c r="DM35" s="719"/>
      <c r="DN35" s="719"/>
      <c r="DO35" s="719"/>
      <c r="DP35" s="719"/>
      <c r="DQ35" s="719"/>
      <c r="DR35" s="719"/>
      <c r="DS35" s="719"/>
      <c r="DT35" s="719"/>
      <c r="DU35" s="719"/>
      <c r="DV35" s="720"/>
      <c r="DW35" s="688">
        <v>2.2000000000000002</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170000</v>
      </c>
      <c r="S36" s="684"/>
      <c r="T36" s="684"/>
      <c r="U36" s="684"/>
      <c r="V36" s="684"/>
      <c r="W36" s="684"/>
      <c r="X36" s="684"/>
      <c r="Y36" s="685"/>
      <c r="Z36" s="686">
        <v>5.2</v>
      </c>
      <c r="AA36" s="686"/>
      <c r="AB36" s="686"/>
      <c r="AC36" s="686"/>
      <c r="AD36" s="687" t="s">
        <v>136</v>
      </c>
      <c r="AE36" s="687"/>
      <c r="AF36" s="687"/>
      <c r="AG36" s="687"/>
      <c r="AH36" s="687"/>
      <c r="AI36" s="687"/>
      <c r="AJ36" s="687"/>
      <c r="AK36" s="687"/>
      <c r="AL36" s="688" t="s">
        <v>136</v>
      </c>
      <c r="AM36" s="689"/>
      <c r="AN36" s="689"/>
      <c r="AO36" s="690"/>
      <c r="AP36" s="235"/>
      <c r="AQ36" s="757" t="s">
        <v>326</v>
      </c>
      <c r="AR36" s="758"/>
      <c r="AS36" s="758"/>
      <c r="AT36" s="758"/>
      <c r="AU36" s="758"/>
      <c r="AV36" s="758"/>
      <c r="AW36" s="758"/>
      <c r="AX36" s="758"/>
      <c r="AY36" s="759"/>
      <c r="AZ36" s="672">
        <v>147808</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25530</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657733</v>
      </c>
      <c r="CS36" s="684"/>
      <c r="CT36" s="684"/>
      <c r="CU36" s="684"/>
      <c r="CV36" s="684"/>
      <c r="CW36" s="684"/>
      <c r="CX36" s="684"/>
      <c r="CY36" s="685"/>
      <c r="CZ36" s="688">
        <v>21</v>
      </c>
      <c r="DA36" s="717"/>
      <c r="DB36" s="717"/>
      <c r="DC36" s="721"/>
      <c r="DD36" s="692">
        <v>459755</v>
      </c>
      <c r="DE36" s="684"/>
      <c r="DF36" s="684"/>
      <c r="DG36" s="684"/>
      <c r="DH36" s="684"/>
      <c r="DI36" s="684"/>
      <c r="DJ36" s="684"/>
      <c r="DK36" s="685"/>
      <c r="DL36" s="692">
        <v>423930</v>
      </c>
      <c r="DM36" s="684"/>
      <c r="DN36" s="684"/>
      <c r="DO36" s="684"/>
      <c r="DP36" s="684"/>
      <c r="DQ36" s="684"/>
      <c r="DR36" s="684"/>
      <c r="DS36" s="684"/>
      <c r="DT36" s="684"/>
      <c r="DU36" s="684"/>
      <c r="DV36" s="685"/>
      <c r="DW36" s="688">
        <v>19.8</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124854</v>
      </c>
      <c r="S37" s="684"/>
      <c r="T37" s="684"/>
      <c r="U37" s="684"/>
      <c r="V37" s="684"/>
      <c r="W37" s="684"/>
      <c r="X37" s="684"/>
      <c r="Y37" s="685"/>
      <c r="Z37" s="686">
        <v>3.9</v>
      </c>
      <c r="AA37" s="686"/>
      <c r="AB37" s="686"/>
      <c r="AC37" s="686"/>
      <c r="AD37" s="687" t="s">
        <v>226</v>
      </c>
      <c r="AE37" s="687"/>
      <c r="AF37" s="687"/>
      <c r="AG37" s="687"/>
      <c r="AH37" s="687"/>
      <c r="AI37" s="687"/>
      <c r="AJ37" s="687"/>
      <c r="AK37" s="687"/>
      <c r="AL37" s="688" t="s">
        <v>136</v>
      </c>
      <c r="AM37" s="689"/>
      <c r="AN37" s="689"/>
      <c r="AO37" s="690"/>
      <c r="AQ37" s="761" t="s">
        <v>330</v>
      </c>
      <c r="AR37" s="762"/>
      <c r="AS37" s="762"/>
      <c r="AT37" s="762"/>
      <c r="AU37" s="762"/>
      <c r="AV37" s="762"/>
      <c r="AW37" s="762"/>
      <c r="AX37" s="762"/>
      <c r="AY37" s="763"/>
      <c r="AZ37" s="683">
        <v>26551</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25530</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221755</v>
      </c>
      <c r="CS37" s="719"/>
      <c r="CT37" s="719"/>
      <c r="CU37" s="719"/>
      <c r="CV37" s="719"/>
      <c r="CW37" s="719"/>
      <c r="CX37" s="719"/>
      <c r="CY37" s="720"/>
      <c r="CZ37" s="688">
        <v>7.1</v>
      </c>
      <c r="DA37" s="717"/>
      <c r="DB37" s="717"/>
      <c r="DC37" s="721"/>
      <c r="DD37" s="692">
        <v>219863</v>
      </c>
      <c r="DE37" s="719"/>
      <c r="DF37" s="719"/>
      <c r="DG37" s="719"/>
      <c r="DH37" s="719"/>
      <c r="DI37" s="719"/>
      <c r="DJ37" s="719"/>
      <c r="DK37" s="720"/>
      <c r="DL37" s="692">
        <v>219863</v>
      </c>
      <c r="DM37" s="719"/>
      <c r="DN37" s="719"/>
      <c r="DO37" s="719"/>
      <c r="DP37" s="719"/>
      <c r="DQ37" s="719"/>
      <c r="DR37" s="719"/>
      <c r="DS37" s="719"/>
      <c r="DT37" s="719"/>
      <c r="DU37" s="719"/>
      <c r="DV37" s="720"/>
      <c r="DW37" s="688">
        <v>10.3</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79361</v>
      </c>
      <c r="S38" s="684"/>
      <c r="T38" s="684"/>
      <c r="U38" s="684"/>
      <c r="V38" s="684"/>
      <c r="W38" s="684"/>
      <c r="X38" s="684"/>
      <c r="Y38" s="685"/>
      <c r="Z38" s="686">
        <v>2.4</v>
      </c>
      <c r="AA38" s="686"/>
      <c r="AB38" s="686"/>
      <c r="AC38" s="686"/>
      <c r="AD38" s="687">
        <v>3862</v>
      </c>
      <c r="AE38" s="687"/>
      <c r="AF38" s="687"/>
      <c r="AG38" s="687"/>
      <c r="AH38" s="687"/>
      <c r="AI38" s="687"/>
      <c r="AJ38" s="687"/>
      <c r="AK38" s="687"/>
      <c r="AL38" s="688">
        <v>0.2</v>
      </c>
      <c r="AM38" s="689"/>
      <c r="AN38" s="689"/>
      <c r="AO38" s="690"/>
      <c r="AQ38" s="761" t="s">
        <v>334</v>
      </c>
      <c r="AR38" s="762"/>
      <c r="AS38" s="762"/>
      <c r="AT38" s="762"/>
      <c r="AU38" s="762"/>
      <c r="AV38" s="762"/>
      <c r="AW38" s="762"/>
      <c r="AX38" s="762"/>
      <c r="AY38" s="763"/>
      <c r="AZ38" s="683">
        <v>8907</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590</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147808</v>
      </c>
      <c r="CS38" s="684"/>
      <c r="CT38" s="684"/>
      <c r="CU38" s="684"/>
      <c r="CV38" s="684"/>
      <c r="CW38" s="684"/>
      <c r="CX38" s="684"/>
      <c r="CY38" s="685"/>
      <c r="CZ38" s="688">
        <v>4.7</v>
      </c>
      <c r="DA38" s="717"/>
      <c r="DB38" s="717"/>
      <c r="DC38" s="721"/>
      <c r="DD38" s="692">
        <v>130714</v>
      </c>
      <c r="DE38" s="684"/>
      <c r="DF38" s="684"/>
      <c r="DG38" s="684"/>
      <c r="DH38" s="684"/>
      <c r="DI38" s="684"/>
      <c r="DJ38" s="684"/>
      <c r="DK38" s="685"/>
      <c r="DL38" s="692">
        <v>122531</v>
      </c>
      <c r="DM38" s="684"/>
      <c r="DN38" s="684"/>
      <c r="DO38" s="684"/>
      <c r="DP38" s="684"/>
      <c r="DQ38" s="684"/>
      <c r="DR38" s="684"/>
      <c r="DS38" s="684"/>
      <c r="DT38" s="684"/>
      <c r="DU38" s="684"/>
      <c r="DV38" s="685"/>
      <c r="DW38" s="688">
        <v>5.7</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130252</v>
      </c>
      <c r="S39" s="684"/>
      <c r="T39" s="684"/>
      <c r="U39" s="684"/>
      <c r="V39" s="684"/>
      <c r="W39" s="684"/>
      <c r="X39" s="684"/>
      <c r="Y39" s="685"/>
      <c r="Z39" s="686">
        <v>4</v>
      </c>
      <c r="AA39" s="686"/>
      <c r="AB39" s="686"/>
      <c r="AC39" s="686"/>
      <c r="AD39" s="687" t="s">
        <v>226</v>
      </c>
      <c r="AE39" s="687"/>
      <c r="AF39" s="687"/>
      <c r="AG39" s="687"/>
      <c r="AH39" s="687"/>
      <c r="AI39" s="687"/>
      <c r="AJ39" s="687"/>
      <c r="AK39" s="687"/>
      <c r="AL39" s="688" t="s">
        <v>136</v>
      </c>
      <c r="AM39" s="689"/>
      <c r="AN39" s="689"/>
      <c r="AO39" s="690"/>
      <c r="AQ39" s="761" t="s">
        <v>338</v>
      </c>
      <c r="AR39" s="762"/>
      <c r="AS39" s="762"/>
      <c r="AT39" s="762"/>
      <c r="AU39" s="762"/>
      <c r="AV39" s="762"/>
      <c r="AW39" s="762"/>
      <c r="AX39" s="762"/>
      <c r="AY39" s="763"/>
      <c r="AZ39" s="683" t="s">
        <v>136</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1742</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242857</v>
      </c>
      <c r="CS39" s="719"/>
      <c r="CT39" s="719"/>
      <c r="CU39" s="719"/>
      <c r="CV39" s="719"/>
      <c r="CW39" s="719"/>
      <c r="CX39" s="719"/>
      <c r="CY39" s="720"/>
      <c r="CZ39" s="688">
        <v>7.8</v>
      </c>
      <c r="DA39" s="717"/>
      <c r="DB39" s="717"/>
      <c r="DC39" s="721"/>
      <c r="DD39" s="692">
        <v>136072</v>
      </c>
      <c r="DE39" s="719"/>
      <c r="DF39" s="719"/>
      <c r="DG39" s="719"/>
      <c r="DH39" s="719"/>
      <c r="DI39" s="719"/>
      <c r="DJ39" s="719"/>
      <c r="DK39" s="720"/>
      <c r="DL39" s="692" t="s">
        <v>136</v>
      </c>
      <c r="DM39" s="719"/>
      <c r="DN39" s="719"/>
      <c r="DO39" s="719"/>
      <c r="DP39" s="719"/>
      <c r="DQ39" s="719"/>
      <c r="DR39" s="719"/>
      <c r="DS39" s="719"/>
      <c r="DT39" s="719"/>
      <c r="DU39" s="719"/>
      <c r="DV39" s="720"/>
      <c r="DW39" s="688" t="s">
        <v>226</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226</v>
      </c>
      <c r="S40" s="684"/>
      <c r="T40" s="684"/>
      <c r="U40" s="684"/>
      <c r="V40" s="684"/>
      <c r="W40" s="684"/>
      <c r="X40" s="684"/>
      <c r="Y40" s="685"/>
      <c r="Z40" s="686" t="s">
        <v>136</v>
      </c>
      <c r="AA40" s="686"/>
      <c r="AB40" s="686"/>
      <c r="AC40" s="686"/>
      <c r="AD40" s="687" t="s">
        <v>136</v>
      </c>
      <c r="AE40" s="687"/>
      <c r="AF40" s="687"/>
      <c r="AG40" s="687"/>
      <c r="AH40" s="687"/>
      <c r="AI40" s="687"/>
      <c r="AJ40" s="687"/>
      <c r="AK40" s="687"/>
      <c r="AL40" s="688" t="s">
        <v>136</v>
      </c>
      <c r="AM40" s="689"/>
      <c r="AN40" s="689"/>
      <c r="AO40" s="690"/>
      <c r="AQ40" s="761" t="s">
        <v>342</v>
      </c>
      <c r="AR40" s="762"/>
      <c r="AS40" s="762"/>
      <c r="AT40" s="762"/>
      <c r="AU40" s="762"/>
      <c r="AV40" s="762"/>
      <c r="AW40" s="762"/>
      <c r="AX40" s="762"/>
      <c r="AY40" s="763"/>
      <c r="AZ40" s="683" t="s">
        <v>136</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190</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10000</v>
      </c>
      <c r="CS40" s="684"/>
      <c r="CT40" s="684"/>
      <c r="CU40" s="684"/>
      <c r="CV40" s="684"/>
      <c r="CW40" s="684"/>
      <c r="CX40" s="684"/>
      <c r="CY40" s="685"/>
      <c r="CZ40" s="688">
        <v>0.3</v>
      </c>
      <c r="DA40" s="717"/>
      <c r="DB40" s="717"/>
      <c r="DC40" s="721"/>
      <c r="DD40" s="692" t="s">
        <v>136</v>
      </c>
      <c r="DE40" s="684"/>
      <c r="DF40" s="684"/>
      <c r="DG40" s="684"/>
      <c r="DH40" s="684"/>
      <c r="DI40" s="684"/>
      <c r="DJ40" s="684"/>
      <c r="DK40" s="685"/>
      <c r="DL40" s="692" t="s">
        <v>136</v>
      </c>
      <c r="DM40" s="684"/>
      <c r="DN40" s="684"/>
      <c r="DO40" s="684"/>
      <c r="DP40" s="684"/>
      <c r="DQ40" s="684"/>
      <c r="DR40" s="684"/>
      <c r="DS40" s="684"/>
      <c r="DT40" s="684"/>
      <c r="DU40" s="684"/>
      <c r="DV40" s="685"/>
      <c r="DW40" s="688" t="s">
        <v>226</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v>77880</v>
      </c>
      <c r="S41" s="684"/>
      <c r="T41" s="684"/>
      <c r="U41" s="684"/>
      <c r="V41" s="684"/>
      <c r="W41" s="684"/>
      <c r="X41" s="684"/>
      <c r="Y41" s="685"/>
      <c r="Z41" s="686">
        <v>2.4</v>
      </c>
      <c r="AA41" s="686"/>
      <c r="AB41" s="686"/>
      <c r="AC41" s="686"/>
      <c r="AD41" s="687" t="s">
        <v>226</v>
      </c>
      <c r="AE41" s="687"/>
      <c r="AF41" s="687"/>
      <c r="AG41" s="687"/>
      <c r="AH41" s="687"/>
      <c r="AI41" s="687"/>
      <c r="AJ41" s="687"/>
      <c r="AK41" s="687"/>
      <c r="AL41" s="688" t="s">
        <v>136</v>
      </c>
      <c r="AM41" s="689"/>
      <c r="AN41" s="689"/>
      <c r="AO41" s="690"/>
      <c r="AQ41" s="761" t="s">
        <v>347</v>
      </c>
      <c r="AR41" s="762"/>
      <c r="AS41" s="762"/>
      <c r="AT41" s="762"/>
      <c r="AU41" s="762"/>
      <c r="AV41" s="762"/>
      <c r="AW41" s="762"/>
      <c r="AX41" s="762"/>
      <c r="AY41" s="763"/>
      <c r="AZ41" s="683">
        <v>30150</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136</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136</v>
      </c>
      <c r="CS41" s="719"/>
      <c r="CT41" s="719"/>
      <c r="CU41" s="719"/>
      <c r="CV41" s="719"/>
      <c r="CW41" s="719"/>
      <c r="CX41" s="719"/>
      <c r="CY41" s="720"/>
      <c r="CZ41" s="688" t="s">
        <v>226</v>
      </c>
      <c r="DA41" s="717"/>
      <c r="DB41" s="717"/>
      <c r="DC41" s="721"/>
      <c r="DD41" s="692" t="s">
        <v>226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3241580</v>
      </c>
      <c r="S42" s="769"/>
      <c r="T42" s="769"/>
      <c r="U42" s="769"/>
      <c r="V42" s="769"/>
      <c r="W42" s="769"/>
      <c r="X42" s="769"/>
      <c r="Y42" s="777"/>
      <c r="Z42" s="778">
        <v>100</v>
      </c>
      <c r="AA42" s="778"/>
      <c r="AB42" s="778"/>
      <c r="AC42" s="778"/>
      <c r="AD42" s="779">
        <v>2060188</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82200</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245</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98709</v>
      </c>
      <c r="CS42" s="684"/>
      <c r="CT42" s="684"/>
      <c r="CU42" s="684"/>
      <c r="CV42" s="684"/>
      <c r="CW42" s="684"/>
      <c r="CX42" s="684"/>
      <c r="CY42" s="685"/>
      <c r="CZ42" s="688">
        <v>3.2</v>
      </c>
      <c r="DA42" s="689"/>
      <c r="DB42" s="689"/>
      <c r="DC42" s="701"/>
      <c r="DD42" s="692">
        <v>74763</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5347</v>
      </c>
      <c r="CS43" s="719"/>
      <c r="CT43" s="719"/>
      <c r="CU43" s="719"/>
      <c r="CV43" s="719"/>
      <c r="CW43" s="719"/>
      <c r="CX43" s="719"/>
      <c r="CY43" s="720"/>
      <c r="CZ43" s="688">
        <v>0.2</v>
      </c>
      <c r="DA43" s="717"/>
      <c r="DB43" s="717"/>
      <c r="DC43" s="721"/>
      <c r="DD43" s="692">
        <v>234</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302</v>
      </c>
      <c r="CE44" s="796"/>
      <c r="CF44" s="680" t="s">
        <v>355</v>
      </c>
      <c r="CG44" s="681"/>
      <c r="CH44" s="681"/>
      <c r="CI44" s="681"/>
      <c r="CJ44" s="681"/>
      <c r="CK44" s="681"/>
      <c r="CL44" s="681"/>
      <c r="CM44" s="681"/>
      <c r="CN44" s="681"/>
      <c r="CO44" s="681"/>
      <c r="CP44" s="681"/>
      <c r="CQ44" s="682"/>
      <c r="CR44" s="683">
        <v>98709</v>
      </c>
      <c r="CS44" s="684"/>
      <c r="CT44" s="684"/>
      <c r="CU44" s="684"/>
      <c r="CV44" s="684"/>
      <c r="CW44" s="684"/>
      <c r="CX44" s="684"/>
      <c r="CY44" s="685"/>
      <c r="CZ44" s="688">
        <v>3.2</v>
      </c>
      <c r="DA44" s="689"/>
      <c r="DB44" s="689"/>
      <c r="DC44" s="701"/>
      <c r="DD44" s="692">
        <v>74763</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11615</v>
      </c>
      <c r="CS45" s="719"/>
      <c r="CT45" s="719"/>
      <c r="CU45" s="719"/>
      <c r="CV45" s="719"/>
      <c r="CW45" s="719"/>
      <c r="CX45" s="719"/>
      <c r="CY45" s="720"/>
      <c r="CZ45" s="688">
        <v>0.4</v>
      </c>
      <c r="DA45" s="717"/>
      <c r="DB45" s="717"/>
      <c r="DC45" s="721"/>
      <c r="DD45" s="692">
        <v>10616</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87094</v>
      </c>
      <c r="CS46" s="684"/>
      <c r="CT46" s="684"/>
      <c r="CU46" s="684"/>
      <c r="CV46" s="684"/>
      <c r="CW46" s="684"/>
      <c r="CX46" s="684"/>
      <c r="CY46" s="685"/>
      <c r="CZ46" s="688">
        <v>2.8</v>
      </c>
      <c r="DA46" s="689"/>
      <c r="DB46" s="689"/>
      <c r="DC46" s="701"/>
      <c r="DD46" s="692">
        <v>64147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t="s">
        <v>136</v>
      </c>
      <c r="CS47" s="719"/>
      <c r="CT47" s="719"/>
      <c r="CU47" s="719"/>
      <c r="CV47" s="719"/>
      <c r="CW47" s="719"/>
      <c r="CX47" s="719"/>
      <c r="CY47" s="720"/>
      <c r="CZ47" s="688" t="s">
        <v>136</v>
      </c>
      <c r="DA47" s="717"/>
      <c r="DB47" s="717"/>
      <c r="DC47" s="721"/>
      <c r="DD47" s="692" t="s">
        <v>226</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226</v>
      </c>
      <c r="CS48" s="684"/>
      <c r="CT48" s="684"/>
      <c r="CU48" s="684"/>
      <c r="CV48" s="684"/>
      <c r="CW48" s="684"/>
      <c r="CX48" s="684"/>
      <c r="CY48" s="685"/>
      <c r="CZ48" s="688" t="s">
        <v>136</v>
      </c>
      <c r="DA48" s="689"/>
      <c r="DB48" s="689"/>
      <c r="DC48" s="701"/>
      <c r="DD48" s="692" t="s">
        <v>226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3128753</v>
      </c>
      <c r="CS49" s="754"/>
      <c r="CT49" s="754"/>
      <c r="CU49" s="754"/>
      <c r="CV49" s="754"/>
      <c r="CW49" s="754"/>
      <c r="CX49" s="754"/>
      <c r="CY49" s="785"/>
      <c r="CZ49" s="780">
        <v>100</v>
      </c>
      <c r="DA49" s="786"/>
      <c r="DB49" s="786"/>
      <c r="DC49" s="787"/>
      <c r="DD49" s="788">
        <v>2398613</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OVJMDEmKbmVPqCjzTQYZ9XHA9mzNuiCmfZTB4mzEdAMe6QamXEEFaAu/Xt+O9tr3SbJNZ5/MefmZPIDa94I9kg==" saltValue="Px1AByfuqI0zzMWdyG5HA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3227</v>
      </c>
      <c r="R7" s="819"/>
      <c r="S7" s="819"/>
      <c r="T7" s="819"/>
      <c r="U7" s="819"/>
      <c r="V7" s="819">
        <v>3119</v>
      </c>
      <c r="W7" s="819"/>
      <c r="X7" s="819"/>
      <c r="Y7" s="819"/>
      <c r="Z7" s="819"/>
      <c r="AA7" s="819">
        <v>108</v>
      </c>
      <c r="AB7" s="819"/>
      <c r="AC7" s="819"/>
      <c r="AD7" s="819"/>
      <c r="AE7" s="820"/>
      <c r="AF7" s="821">
        <v>103</v>
      </c>
      <c r="AG7" s="822"/>
      <c r="AH7" s="822"/>
      <c r="AI7" s="822"/>
      <c r="AJ7" s="823"/>
      <c r="AK7" s="858" t="s">
        <v>585</v>
      </c>
      <c r="AL7" s="859"/>
      <c r="AM7" s="859"/>
      <c r="AN7" s="859"/>
      <c r="AO7" s="859"/>
      <c r="AP7" s="859">
        <v>3660</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581</v>
      </c>
      <c r="BT7" s="863"/>
      <c r="BU7" s="863"/>
      <c r="BV7" s="863"/>
      <c r="BW7" s="863"/>
      <c r="BX7" s="863"/>
      <c r="BY7" s="863"/>
      <c r="BZ7" s="863"/>
      <c r="CA7" s="863"/>
      <c r="CB7" s="863"/>
      <c r="CC7" s="863"/>
      <c r="CD7" s="863"/>
      <c r="CE7" s="863"/>
      <c r="CF7" s="863"/>
      <c r="CG7" s="864"/>
      <c r="CH7" s="855">
        <v>-26</v>
      </c>
      <c r="CI7" s="856"/>
      <c r="CJ7" s="856"/>
      <c r="CK7" s="856"/>
      <c r="CL7" s="857"/>
      <c r="CM7" s="855">
        <v>128</v>
      </c>
      <c r="CN7" s="856"/>
      <c r="CO7" s="856"/>
      <c r="CP7" s="856"/>
      <c r="CQ7" s="857"/>
      <c r="CR7" s="855">
        <v>120</v>
      </c>
      <c r="CS7" s="856"/>
      <c r="CT7" s="856"/>
      <c r="CU7" s="856"/>
      <c r="CV7" s="857"/>
      <c r="CW7" s="855" t="s">
        <v>508</v>
      </c>
      <c r="CX7" s="856"/>
      <c r="CY7" s="856"/>
      <c r="CZ7" s="856"/>
      <c r="DA7" s="857"/>
      <c r="DB7" s="855" t="s">
        <v>508</v>
      </c>
      <c r="DC7" s="856"/>
      <c r="DD7" s="856"/>
      <c r="DE7" s="856"/>
      <c r="DF7" s="857"/>
      <c r="DG7" s="855" t="s">
        <v>508</v>
      </c>
      <c r="DH7" s="856"/>
      <c r="DI7" s="856"/>
      <c r="DJ7" s="856"/>
      <c r="DK7" s="857"/>
      <c r="DL7" s="855" t="s">
        <v>508</v>
      </c>
      <c r="DM7" s="856"/>
      <c r="DN7" s="856"/>
      <c r="DO7" s="856"/>
      <c r="DP7" s="857"/>
      <c r="DQ7" s="855" t="s">
        <v>508</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67</v>
      </c>
      <c r="R8" s="843"/>
      <c r="S8" s="843"/>
      <c r="T8" s="843"/>
      <c r="U8" s="843"/>
      <c r="V8" s="843">
        <v>62</v>
      </c>
      <c r="W8" s="843"/>
      <c r="X8" s="843"/>
      <c r="Y8" s="843"/>
      <c r="Z8" s="843"/>
      <c r="AA8" s="843">
        <v>5</v>
      </c>
      <c r="AB8" s="843"/>
      <c r="AC8" s="843"/>
      <c r="AD8" s="843"/>
      <c r="AE8" s="844"/>
      <c r="AF8" s="845">
        <v>5</v>
      </c>
      <c r="AG8" s="846"/>
      <c r="AH8" s="846"/>
      <c r="AI8" s="846"/>
      <c r="AJ8" s="847"/>
      <c r="AK8" s="848" t="s">
        <v>585</v>
      </c>
      <c r="AL8" s="849"/>
      <c r="AM8" s="849"/>
      <c r="AN8" s="849"/>
      <c r="AO8" s="849"/>
      <c r="AP8" s="849" t="s">
        <v>585</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582</v>
      </c>
      <c r="BT8" s="853"/>
      <c r="BU8" s="853"/>
      <c r="BV8" s="853"/>
      <c r="BW8" s="853"/>
      <c r="BX8" s="853"/>
      <c r="BY8" s="853"/>
      <c r="BZ8" s="853"/>
      <c r="CA8" s="853"/>
      <c r="CB8" s="853"/>
      <c r="CC8" s="853"/>
      <c r="CD8" s="853"/>
      <c r="CE8" s="853"/>
      <c r="CF8" s="853"/>
      <c r="CG8" s="854"/>
      <c r="CH8" s="865">
        <v>77</v>
      </c>
      <c r="CI8" s="866"/>
      <c r="CJ8" s="866"/>
      <c r="CK8" s="866"/>
      <c r="CL8" s="867"/>
      <c r="CM8" s="865">
        <v>796</v>
      </c>
      <c r="CN8" s="866"/>
      <c r="CO8" s="866"/>
      <c r="CP8" s="866"/>
      <c r="CQ8" s="867"/>
      <c r="CR8" s="865">
        <v>100</v>
      </c>
      <c r="CS8" s="866"/>
      <c r="CT8" s="866"/>
      <c r="CU8" s="866"/>
      <c r="CV8" s="867"/>
      <c r="CW8" s="865" t="s">
        <v>508</v>
      </c>
      <c r="CX8" s="866"/>
      <c r="CY8" s="866"/>
      <c r="CZ8" s="866"/>
      <c r="DA8" s="867"/>
      <c r="DB8" s="865" t="s">
        <v>508</v>
      </c>
      <c r="DC8" s="866"/>
      <c r="DD8" s="866"/>
      <c r="DE8" s="866"/>
      <c r="DF8" s="867"/>
      <c r="DG8" s="865" t="s">
        <v>508</v>
      </c>
      <c r="DH8" s="866"/>
      <c r="DI8" s="866"/>
      <c r="DJ8" s="866"/>
      <c r="DK8" s="867"/>
      <c r="DL8" s="865" t="s">
        <v>508</v>
      </c>
      <c r="DM8" s="866"/>
      <c r="DN8" s="866"/>
      <c r="DO8" s="866"/>
      <c r="DP8" s="867"/>
      <c r="DQ8" s="865" t="s">
        <v>508</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583</v>
      </c>
      <c r="BT9" s="853"/>
      <c r="BU9" s="853"/>
      <c r="BV9" s="853"/>
      <c r="BW9" s="853"/>
      <c r="BX9" s="853"/>
      <c r="BY9" s="853"/>
      <c r="BZ9" s="853"/>
      <c r="CA9" s="853"/>
      <c r="CB9" s="853"/>
      <c r="CC9" s="853"/>
      <c r="CD9" s="853"/>
      <c r="CE9" s="853"/>
      <c r="CF9" s="853"/>
      <c r="CG9" s="854"/>
      <c r="CH9" s="865">
        <v>21</v>
      </c>
      <c r="CI9" s="866"/>
      <c r="CJ9" s="866"/>
      <c r="CK9" s="866"/>
      <c r="CL9" s="867"/>
      <c r="CM9" s="865">
        <v>123</v>
      </c>
      <c r="CN9" s="866"/>
      <c r="CO9" s="866"/>
      <c r="CP9" s="866"/>
      <c r="CQ9" s="867"/>
      <c r="CR9" s="865">
        <v>40</v>
      </c>
      <c r="CS9" s="866"/>
      <c r="CT9" s="866"/>
      <c r="CU9" s="866"/>
      <c r="CV9" s="867"/>
      <c r="CW9" s="865" t="s">
        <v>508</v>
      </c>
      <c r="CX9" s="866"/>
      <c r="CY9" s="866"/>
      <c r="CZ9" s="866"/>
      <c r="DA9" s="867"/>
      <c r="DB9" s="865" t="s">
        <v>508</v>
      </c>
      <c r="DC9" s="866"/>
      <c r="DD9" s="866"/>
      <c r="DE9" s="866"/>
      <c r="DF9" s="867"/>
      <c r="DG9" s="865" t="s">
        <v>508</v>
      </c>
      <c r="DH9" s="866"/>
      <c r="DI9" s="866"/>
      <c r="DJ9" s="866"/>
      <c r="DK9" s="867"/>
      <c r="DL9" s="865" t="s">
        <v>508</v>
      </c>
      <c r="DM9" s="866"/>
      <c r="DN9" s="866"/>
      <c r="DO9" s="866"/>
      <c r="DP9" s="867"/>
      <c r="DQ9" s="865" t="s">
        <v>508</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3266</v>
      </c>
      <c r="R23" s="878"/>
      <c r="S23" s="878"/>
      <c r="T23" s="878"/>
      <c r="U23" s="878"/>
      <c r="V23" s="878">
        <v>3153</v>
      </c>
      <c r="W23" s="878"/>
      <c r="X23" s="878"/>
      <c r="Y23" s="878"/>
      <c r="Z23" s="878"/>
      <c r="AA23" s="878">
        <f>AA7+AA8</f>
        <v>113</v>
      </c>
      <c r="AB23" s="878"/>
      <c r="AC23" s="878"/>
      <c r="AD23" s="878"/>
      <c r="AE23" s="879"/>
      <c r="AF23" s="880">
        <v>107</v>
      </c>
      <c r="AG23" s="878"/>
      <c r="AH23" s="878"/>
      <c r="AI23" s="878"/>
      <c r="AJ23" s="881"/>
      <c r="AK23" s="882"/>
      <c r="AL23" s="883"/>
      <c r="AM23" s="883"/>
      <c r="AN23" s="883"/>
      <c r="AO23" s="883"/>
      <c r="AP23" s="878">
        <f>AP7</f>
        <v>3660</v>
      </c>
      <c r="AQ23" s="878"/>
      <c r="AR23" s="878"/>
      <c r="AS23" s="878"/>
      <c r="AT23" s="878"/>
      <c r="AU23" s="884"/>
      <c r="AV23" s="884"/>
      <c r="AW23" s="884"/>
      <c r="AX23" s="884"/>
      <c r="AY23" s="885"/>
      <c r="AZ23" s="893" t="s">
        <v>136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391</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392</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393</v>
      </c>
      <c r="R26" s="802"/>
      <c r="S26" s="802"/>
      <c r="T26" s="802"/>
      <c r="U26" s="803"/>
      <c r="V26" s="801" t="s">
        <v>394</v>
      </c>
      <c r="W26" s="802"/>
      <c r="X26" s="802"/>
      <c r="Y26" s="802"/>
      <c r="Z26" s="803"/>
      <c r="AA26" s="801" t="s">
        <v>395</v>
      </c>
      <c r="AB26" s="802"/>
      <c r="AC26" s="802"/>
      <c r="AD26" s="802"/>
      <c r="AE26" s="802"/>
      <c r="AF26" s="896" t="s">
        <v>396</v>
      </c>
      <c r="AG26" s="897"/>
      <c r="AH26" s="897"/>
      <c r="AI26" s="897"/>
      <c r="AJ26" s="898"/>
      <c r="AK26" s="802" t="s">
        <v>397</v>
      </c>
      <c r="AL26" s="802"/>
      <c r="AM26" s="802"/>
      <c r="AN26" s="802"/>
      <c r="AO26" s="803"/>
      <c r="AP26" s="801" t="s">
        <v>398</v>
      </c>
      <c r="AQ26" s="802"/>
      <c r="AR26" s="802"/>
      <c r="AS26" s="802"/>
      <c r="AT26" s="803"/>
      <c r="AU26" s="801" t="s">
        <v>399</v>
      </c>
      <c r="AV26" s="802"/>
      <c r="AW26" s="802"/>
      <c r="AX26" s="802"/>
      <c r="AY26" s="803"/>
      <c r="AZ26" s="801" t="s">
        <v>400</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401</v>
      </c>
      <c r="C28" s="816"/>
      <c r="D28" s="816"/>
      <c r="E28" s="816"/>
      <c r="F28" s="816"/>
      <c r="G28" s="816"/>
      <c r="H28" s="816"/>
      <c r="I28" s="816"/>
      <c r="J28" s="816"/>
      <c r="K28" s="816"/>
      <c r="L28" s="816"/>
      <c r="M28" s="816"/>
      <c r="N28" s="816"/>
      <c r="O28" s="816"/>
      <c r="P28" s="817"/>
      <c r="Q28" s="906">
        <v>971</v>
      </c>
      <c r="R28" s="907"/>
      <c r="S28" s="907"/>
      <c r="T28" s="907"/>
      <c r="U28" s="907"/>
      <c r="V28" s="907">
        <v>945</v>
      </c>
      <c r="W28" s="907"/>
      <c r="X28" s="907"/>
      <c r="Y28" s="907"/>
      <c r="Z28" s="907"/>
      <c r="AA28" s="907">
        <v>26</v>
      </c>
      <c r="AB28" s="907"/>
      <c r="AC28" s="907"/>
      <c r="AD28" s="907"/>
      <c r="AE28" s="908"/>
      <c r="AF28" s="909">
        <v>26</v>
      </c>
      <c r="AG28" s="907"/>
      <c r="AH28" s="907"/>
      <c r="AI28" s="907"/>
      <c r="AJ28" s="910"/>
      <c r="AK28" s="911">
        <v>41</v>
      </c>
      <c r="AL28" s="902"/>
      <c r="AM28" s="902"/>
      <c r="AN28" s="902"/>
      <c r="AO28" s="902"/>
      <c r="AP28" s="902" t="s">
        <v>584</v>
      </c>
      <c r="AQ28" s="902"/>
      <c r="AR28" s="902"/>
      <c r="AS28" s="902"/>
      <c r="AT28" s="902"/>
      <c r="AU28" s="902"/>
      <c r="AV28" s="902"/>
      <c r="AW28" s="902"/>
      <c r="AX28" s="902"/>
      <c r="AY28" s="902"/>
      <c r="AZ28" s="903" t="s">
        <v>584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402</v>
      </c>
      <c r="C29" s="840"/>
      <c r="D29" s="840"/>
      <c r="E29" s="840"/>
      <c r="F29" s="840"/>
      <c r="G29" s="840"/>
      <c r="H29" s="840"/>
      <c r="I29" s="840"/>
      <c r="J29" s="840"/>
      <c r="K29" s="840"/>
      <c r="L29" s="840"/>
      <c r="M29" s="840"/>
      <c r="N29" s="840"/>
      <c r="O29" s="840"/>
      <c r="P29" s="841"/>
      <c r="Q29" s="842">
        <v>292</v>
      </c>
      <c r="R29" s="843"/>
      <c r="S29" s="843"/>
      <c r="T29" s="843"/>
      <c r="U29" s="843"/>
      <c r="V29" s="843">
        <v>264</v>
      </c>
      <c r="W29" s="843"/>
      <c r="X29" s="843"/>
      <c r="Y29" s="843"/>
      <c r="Z29" s="843"/>
      <c r="AA29" s="843">
        <v>28</v>
      </c>
      <c r="AB29" s="843"/>
      <c r="AC29" s="843"/>
      <c r="AD29" s="843"/>
      <c r="AE29" s="844"/>
      <c r="AF29" s="845">
        <v>28</v>
      </c>
      <c r="AG29" s="846"/>
      <c r="AH29" s="846"/>
      <c r="AI29" s="846"/>
      <c r="AJ29" s="847"/>
      <c r="AK29" s="914">
        <v>39</v>
      </c>
      <c r="AL29" s="915"/>
      <c r="AM29" s="915"/>
      <c r="AN29" s="915"/>
      <c r="AO29" s="915"/>
      <c r="AP29" s="915" t="s">
        <v>584</v>
      </c>
      <c r="AQ29" s="915"/>
      <c r="AR29" s="915"/>
      <c r="AS29" s="915"/>
      <c r="AT29" s="915"/>
      <c r="AU29" s="915"/>
      <c r="AV29" s="915"/>
      <c r="AW29" s="915"/>
      <c r="AX29" s="915"/>
      <c r="AY29" s="915"/>
      <c r="AZ29" s="916" t="s">
        <v>584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403</v>
      </c>
      <c r="C30" s="840"/>
      <c r="D30" s="840"/>
      <c r="E30" s="840"/>
      <c r="F30" s="840"/>
      <c r="G30" s="840"/>
      <c r="H30" s="840"/>
      <c r="I30" s="840"/>
      <c r="J30" s="840"/>
      <c r="K30" s="840"/>
      <c r="L30" s="840"/>
      <c r="M30" s="840"/>
      <c r="N30" s="840"/>
      <c r="O30" s="840"/>
      <c r="P30" s="841"/>
      <c r="Q30" s="842">
        <v>340</v>
      </c>
      <c r="R30" s="843"/>
      <c r="S30" s="843"/>
      <c r="T30" s="843"/>
      <c r="U30" s="843"/>
      <c r="V30" s="843">
        <v>322</v>
      </c>
      <c r="W30" s="843"/>
      <c r="X30" s="843"/>
      <c r="Y30" s="843"/>
      <c r="Z30" s="843"/>
      <c r="AA30" s="843">
        <v>18</v>
      </c>
      <c r="AB30" s="843"/>
      <c r="AC30" s="843"/>
      <c r="AD30" s="843"/>
      <c r="AE30" s="844"/>
      <c r="AF30" s="845">
        <v>18</v>
      </c>
      <c r="AG30" s="846"/>
      <c r="AH30" s="846"/>
      <c r="AI30" s="846"/>
      <c r="AJ30" s="847"/>
      <c r="AK30" s="914">
        <v>26</v>
      </c>
      <c r="AL30" s="915"/>
      <c r="AM30" s="915"/>
      <c r="AN30" s="915"/>
      <c r="AO30" s="915"/>
      <c r="AP30" s="915">
        <v>58</v>
      </c>
      <c r="AQ30" s="915"/>
      <c r="AR30" s="915"/>
      <c r="AS30" s="915"/>
      <c r="AT30" s="915"/>
      <c r="AU30" s="915">
        <v>9</v>
      </c>
      <c r="AV30" s="915"/>
      <c r="AW30" s="915"/>
      <c r="AX30" s="915"/>
      <c r="AY30" s="915"/>
      <c r="AZ30" s="916" t="s">
        <v>584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404</v>
      </c>
      <c r="C31" s="840"/>
      <c r="D31" s="840"/>
      <c r="E31" s="840"/>
      <c r="F31" s="840"/>
      <c r="G31" s="840"/>
      <c r="H31" s="840"/>
      <c r="I31" s="840"/>
      <c r="J31" s="840"/>
      <c r="K31" s="840"/>
      <c r="L31" s="840"/>
      <c r="M31" s="840"/>
      <c r="N31" s="840"/>
      <c r="O31" s="840"/>
      <c r="P31" s="841"/>
      <c r="Q31" s="842">
        <v>65</v>
      </c>
      <c r="R31" s="843"/>
      <c r="S31" s="843"/>
      <c r="T31" s="843"/>
      <c r="U31" s="843"/>
      <c r="V31" s="843">
        <v>65</v>
      </c>
      <c r="W31" s="843"/>
      <c r="X31" s="843"/>
      <c r="Y31" s="843"/>
      <c r="Z31" s="843"/>
      <c r="AA31" s="843">
        <v>0</v>
      </c>
      <c r="AB31" s="843"/>
      <c r="AC31" s="843"/>
      <c r="AD31" s="843"/>
      <c r="AE31" s="844"/>
      <c r="AF31" s="845">
        <v>0</v>
      </c>
      <c r="AG31" s="846"/>
      <c r="AH31" s="846"/>
      <c r="AI31" s="846"/>
      <c r="AJ31" s="847"/>
      <c r="AK31" s="914">
        <v>8</v>
      </c>
      <c r="AL31" s="915"/>
      <c r="AM31" s="915"/>
      <c r="AN31" s="915"/>
      <c r="AO31" s="915"/>
      <c r="AP31" s="915" t="s">
        <v>584</v>
      </c>
      <c r="AQ31" s="915"/>
      <c r="AR31" s="915"/>
      <c r="AS31" s="915"/>
      <c r="AT31" s="915"/>
      <c r="AU31" s="915"/>
      <c r="AV31" s="915"/>
      <c r="AW31" s="915"/>
      <c r="AX31" s="915"/>
      <c r="AY31" s="915"/>
      <c r="AZ31" s="916" t="s">
        <v>584</v>
      </c>
      <c r="BA31" s="916"/>
      <c r="BB31" s="916"/>
      <c r="BC31" s="916"/>
      <c r="BD31" s="916"/>
      <c r="BE31" s="912"/>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405</v>
      </c>
      <c r="C32" s="840"/>
      <c r="D32" s="840"/>
      <c r="E32" s="840"/>
      <c r="F32" s="840"/>
      <c r="G32" s="840"/>
      <c r="H32" s="840"/>
      <c r="I32" s="840"/>
      <c r="J32" s="840"/>
      <c r="K32" s="840"/>
      <c r="L32" s="840"/>
      <c r="M32" s="840"/>
      <c r="N32" s="840"/>
      <c r="O32" s="840"/>
      <c r="P32" s="841"/>
      <c r="Q32" s="842">
        <v>117</v>
      </c>
      <c r="R32" s="843"/>
      <c r="S32" s="843"/>
      <c r="T32" s="843"/>
      <c r="U32" s="843"/>
      <c r="V32" s="843">
        <v>105</v>
      </c>
      <c r="W32" s="843"/>
      <c r="X32" s="843"/>
      <c r="Y32" s="843"/>
      <c r="Z32" s="843"/>
      <c r="AA32" s="843">
        <v>12</v>
      </c>
      <c r="AB32" s="843"/>
      <c r="AC32" s="843"/>
      <c r="AD32" s="843"/>
      <c r="AE32" s="844"/>
      <c r="AF32" s="845">
        <v>12</v>
      </c>
      <c r="AG32" s="846"/>
      <c r="AH32" s="846"/>
      <c r="AI32" s="846"/>
      <c r="AJ32" s="847"/>
      <c r="AK32" s="914">
        <v>0</v>
      </c>
      <c r="AL32" s="915"/>
      <c r="AM32" s="915"/>
      <c r="AN32" s="915"/>
      <c r="AO32" s="915"/>
      <c r="AP32" s="915">
        <v>230</v>
      </c>
      <c r="AQ32" s="915"/>
      <c r="AR32" s="915"/>
      <c r="AS32" s="915"/>
      <c r="AT32" s="915"/>
      <c r="AU32" s="915">
        <v>7</v>
      </c>
      <c r="AV32" s="915"/>
      <c r="AW32" s="915"/>
      <c r="AX32" s="915"/>
      <c r="AY32" s="915"/>
      <c r="AZ32" s="916" t="s">
        <v>584</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407</v>
      </c>
      <c r="C33" s="840"/>
      <c r="D33" s="840"/>
      <c r="E33" s="840"/>
      <c r="F33" s="840"/>
      <c r="G33" s="840"/>
      <c r="H33" s="840"/>
      <c r="I33" s="840"/>
      <c r="J33" s="840"/>
      <c r="K33" s="840"/>
      <c r="L33" s="840"/>
      <c r="M33" s="840"/>
      <c r="N33" s="840"/>
      <c r="O33" s="840"/>
      <c r="P33" s="841"/>
      <c r="Q33" s="842">
        <v>223</v>
      </c>
      <c r="R33" s="843"/>
      <c r="S33" s="843"/>
      <c r="T33" s="843"/>
      <c r="U33" s="843"/>
      <c r="V33" s="843">
        <v>205</v>
      </c>
      <c r="W33" s="843"/>
      <c r="X33" s="843"/>
      <c r="Y33" s="843"/>
      <c r="Z33" s="843"/>
      <c r="AA33" s="843">
        <v>18</v>
      </c>
      <c r="AB33" s="843"/>
      <c r="AC33" s="843"/>
      <c r="AD33" s="843"/>
      <c r="AE33" s="844"/>
      <c r="AF33" s="845">
        <v>8</v>
      </c>
      <c r="AG33" s="846"/>
      <c r="AH33" s="846"/>
      <c r="AI33" s="846"/>
      <c r="AJ33" s="847"/>
      <c r="AK33" s="914">
        <v>9</v>
      </c>
      <c r="AL33" s="915"/>
      <c r="AM33" s="915"/>
      <c r="AN33" s="915"/>
      <c r="AO33" s="915"/>
      <c r="AP33" s="915">
        <v>694</v>
      </c>
      <c r="AQ33" s="915"/>
      <c r="AR33" s="915"/>
      <c r="AS33" s="915"/>
      <c r="AT33" s="915"/>
      <c r="AU33" s="915">
        <v>127</v>
      </c>
      <c r="AV33" s="915"/>
      <c r="AW33" s="915"/>
      <c r="AX33" s="915"/>
      <c r="AY33" s="915"/>
      <c r="AZ33" s="916" t="s">
        <v>584</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91</v>
      </c>
      <c r="AG63" s="926"/>
      <c r="AH63" s="926"/>
      <c r="AI63" s="926"/>
      <c r="AJ63" s="927"/>
      <c r="AK63" s="928"/>
      <c r="AL63" s="923"/>
      <c r="AM63" s="923"/>
      <c r="AN63" s="923"/>
      <c r="AO63" s="923"/>
      <c r="AP63" s="926">
        <f>AP30+AP32+AP33</f>
        <v>982</v>
      </c>
      <c r="AQ63" s="926"/>
      <c r="AR63" s="926"/>
      <c r="AS63" s="926"/>
      <c r="AT63" s="926"/>
      <c r="AU63" s="926">
        <f>AU30+AU32+AU33</f>
        <v>143</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393</v>
      </c>
      <c r="R66" s="802"/>
      <c r="S66" s="802"/>
      <c r="T66" s="802"/>
      <c r="U66" s="803"/>
      <c r="V66" s="801" t="s">
        <v>414</v>
      </c>
      <c r="W66" s="802"/>
      <c r="X66" s="802"/>
      <c r="Y66" s="802"/>
      <c r="Z66" s="803"/>
      <c r="AA66" s="801" t="s">
        <v>415</v>
      </c>
      <c r="AB66" s="802"/>
      <c r="AC66" s="802"/>
      <c r="AD66" s="802"/>
      <c r="AE66" s="803"/>
      <c r="AF66" s="936" t="s">
        <v>396</v>
      </c>
      <c r="AG66" s="897"/>
      <c r="AH66" s="897"/>
      <c r="AI66" s="897"/>
      <c r="AJ66" s="937"/>
      <c r="AK66" s="801" t="s">
        <v>397</v>
      </c>
      <c r="AL66" s="825"/>
      <c r="AM66" s="825"/>
      <c r="AN66" s="825"/>
      <c r="AO66" s="826"/>
      <c r="AP66" s="801" t="s">
        <v>416</v>
      </c>
      <c r="AQ66" s="802"/>
      <c r="AR66" s="802"/>
      <c r="AS66" s="802"/>
      <c r="AT66" s="803"/>
      <c r="AU66" s="801" t="s">
        <v>417</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573</v>
      </c>
      <c r="C68" s="954"/>
      <c r="D68" s="954"/>
      <c r="E68" s="954"/>
      <c r="F68" s="954"/>
      <c r="G68" s="954"/>
      <c r="H68" s="954"/>
      <c r="I68" s="954"/>
      <c r="J68" s="954"/>
      <c r="K68" s="954"/>
      <c r="L68" s="954"/>
      <c r="M68" s="954"/>
      <c r="N68" s="954"/>
      <c r="O68" s="954"/>
      <c r="P68" s="955"/>
      <c r="Q68" s="956">
        <v>8789</v>
      </c>
      <c r="R68" s="950"/>
      <c r="S68" s="950"/>
      <c r="T68" s="950"/>
      <c r="U68" s="950"/>
      <c r="V68" s="950">
        <v>8665</v>
      </c>
      <c r="W68" s="950"/>
      <c r="X68" s="950"/>
      <c r="Y68" s="950"/>
      <c r="Z68" s="950"/>
      <c r="AA68" s="950">
        <f>Q68-V68</f>
        <v>124</v>
      </c>
      <c r="AB68" s="950"/>
      <c r="AC68" s="950"/>
      <c r="AD68" s="950"/>
      <c r="AE68" s="950"/>
      <c r="AF68" s="950">
        <f>AA68</f>
        <v>124</v>
      </c>
      <c r="AG68" s="950"/>
      <c r="AH68" s="950"/>
      <c r="AI68" s="950"/>
      <c r="AJ68" s="950"/>
      <c r="AK68" s="950">
        <v>338</v>
      </c>
      <c r="AL68" s="950"/>
      <c r="AM68" s="950"/>
      <c r="AN68" s="950"/>
      <c r="AO68" s="950"/>
      <c r="AP68" s="950" t="s">
        <v>591</v>
      </c>
      <c r="AQ68" s="950"/>
      <c r="AR68" s="950"/>
      <c r="AS68" s="950"/>
      <c r="AT68" s="950"/>
      <c r="AU68" s="950" t="s">
        <v>591</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574</v>
      </c>
      <c r="C69" s="958"/>
      <c r="D69" s="958"/>
      <c r="E69" s="958"/>
      <c r="F69" s="958"/>
      <c r="G69" s="958"/>
      <c r="H69" s="958"/>
      <c r="I69" s="958"/>
      <c r="J69" s="958"/>
      <c r="K69" s="958"/>
      <c r="L69" s="958"/>
      <c r="M69" s="958"/>
      <c r="N69" s="958"/>
      <c r="O69" s="958"/>
      <c r="P69" s="959"/>
      <c r="Q69" s="960">
        <v>107</v>
      </c>
      <c r="R69" s="915"/>
      <c r="S69" s="915"/>
      <c r="T69" s="915"/>
      <c r="U69" s="915"/>
      <c r="V69" s="915">
        <v>88</v>
      </c>
      <c r="W69" s="915"/>
      <c r="X69" s="915"/>
      <c r="Y69" s="915"/>
      <c r="Z69" s="915"/>
      <c r="AA69" s="915">
        <f t="shared" ref="AA69:AA75" si="0">Q69-V69</f>
        <v>19</v>
      </c>
      <c r="AB69" s="915"/>
      <c r="AC69" s="915"/>
      <c r="AD69" s="915"/>
      <c r="AE69" s="915"/>
      <c r="AF69" s="915">
        <f t="shared" ref="AF69:AF75" si="1">AA69</f>
        <v>19</v>
      </c>
      <c r="AG69" s="915"/>
      <c r="AH69" s="915"/>
      <c r="AI69" s="915"/>
      <c r="AJ69" s="915"/>
      <c r="AK69" s="915" t="s">
        <v>591</v>
      </c>
      <c r="AL69" s="915"/>
      <c r="AM69" s="915"/>
      <c r="AN69" s="915"/>
      <c r="AO69" s="915"/>
      <c r="AP69" s="915" t="s">
        <v>591</v>
      </c>
      <c r="AQ69" s="915"/>
      <c r="AR69" s="915"/>
      <c r="AS69" s="915"/>
      <c r="AT69" s="915"/>
      <c r="AU69" s="915" t="s">
        <v>591</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575</v>
      </c>
      <c r="C70" s="958"/>
      <c r="D70" s="958"/>
      <c r="E70" s="958"/>
      <c r="F70" s="958"/>
      <c r="G70" s="958"/>
      <c r="H70" s="958"/>
      <c r="I70" s="958"/>
      <c r="J70" s="958"/>
      <c r="K70" s="958"/>
      <c r="L70" s="958"/>
      <c r="M70" s="958"/>
      <c r="N70" s="958"/>
      <c r="O70" s="958"/>
      <c r="P70" s="959"/>
      <c r="Q70" s="960">
        <v>165</v>
      </c>
      <c r="R70" s="915"/>
      <c r="S70" s="915"/>
      <c r="T70" s="915"/>
      <c r="U70" s="915"/>
      <c r="V70" s="915">
        <v>143</v>
      </c>
      <c r="W70" s="915"/>
      <c r="X70" s="915"/>
      <c r="Y70" s="915"/>
      <c r="Z70" s="915"/>
      <c r="AA70" s="915">
        <f t="shared" si="0"/>
        <v>22</v>
      </c>
      <c r="AB70" s="915"/>
      <c r="AC70" s="915"/>
      <c r="AD70" s="915"/>
      <c r="AE70" s="915"/>
      <c r="AF70" s="915">
        <f t="shared" si="1"/>
        <v>22</v>
      </c>
      <c r="AG70" s="915"/>
      <c r="AH70" s="915"/>
      <c r="AI70" s="915"/>
      <c r="AJ70" s="915"/>
      <c r="AK70" s="915" t="s">
        <v>592</v>
      </c>
      <c r="AL70" s="915"/>
      <c r="AM70" s="915"/>
      <c r="AN70" s="915"/>
      <c r="AO70" s="915"/>
      <c r="AP70" s="915" t="s">
        <v>591</v>
      </c>
      <c r="AQ70" s="915"/>
      <c r="AR70" s="915"/>
      <c r="AS70" s="915"/>
      <c r="AT70" s="915"/>
      <c r="AU70" s="915" t="s">
        <v>591</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576</v>
      </c>
      <c r="C71" s="958"/>
      <c r="D71" s="958"/>
      <c r="E71" s="958"/>
      <c r="F71" s="958"/>
      <c r="G71" s="958"/>
      <c r="H71" s="958"/>
      <c r="I71" s="958"/>
      <c r="J71" s="958"/>
      <c r="K71" s="958"/>
      <c r="L71" s="958"/>
      <c r="M71" s="958"/>
      <c r="N71" s="958"/>
      <c r="O71" s="958"/>
      <c r="P71" s="959"/>
      <c r="Q71" s="960">
        <v>540</v>
      </c>
      <c r="R71" s="915"/>
      <c r="S71" s="915"/>
      <c r="T71" s="915"/>
      <c r="U71" s="915"/>
      <c r="V71" s="915">
        <v>483</v>
      </c>
      <c r="W71" s="915"/>
      <c r="X71" s="915"/>
      <c r="Y71" s="915"/>
      <c r="Z71" s="915"/>
      <c r="AA71" s="915">
        <f t="shared" si="0"/>
        <v>57</v>
      </c>
      <c r="AB71" s="915"/>
      <c r="AC71" s="915"/>
      <c r="AD71" s="915"/>
      <c r="AE71" s="915"/>
      <c r="AF71" s="915">
        <f t="shared" si="1"/>
        <v>57</v>
      </c>
      <c r="AG71" s="915"/>
      <c r="AH71" s="915"/>
      <c r="AI71" s="915"/>
      <c r="AJ71" s="915"/>
      <c r="AK71" s="915" t="s">
        <v>591</v>
      </c>
      <c r="AL71" s="915"/>
      <c r="AM71" s="915"/>
      <c r="AN71" s="915"/>
      <c r="AO71" s="915"/>
      <c r="AP71" s="915" t="s">
        <v>591</v>
      </c>
      <c r="AQ71" s="915"/>
      <c r="AR71" s="915"/>
      <c r="AS71" s="915"/>
      <c r="AT71" s="915"/>
      <c r="AU71" s="915" t="s">
        <v>591</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577</v>
      </c>
      <c r="C72" s="958"/>
      <c r="D72" s="958"/>
      <c r="E72" s="958"/>
      <c r="F72" s="958"/>
      <c r="G72" s="958"/>
      <c r="H72" s="958"/>
      <c r="I72" s="958"/>
      <c r="J72" s="958"/>
      <c r="K72" s="958"/>
      <c r="L72" s="958"/>
      <c r="M72" s="958"/>
      <c r="N72" s="958"/>
      <c r="O72" s="958"/>
      <c r="P72" s="959"/>
      <c r="Q72" s="960">
        <v>152923</v>
      </c>
      <c r="R72" s="915"/>
      <c r="S72" s="915"/>
      <c r="T72" s="915"/>
      <c r="U72" s="915"/>
      <c r="V72" s="915">
        <v>149406</v>
      </c>
      <c r="W72" s="915"/>
      <c r="X72" s="915"/>
      <c r="Y72" s="915"/>
      <c r="Z72" s="915"/>
      <c r="AA72" s="915">
        <f t="shared" si="0"/>
        <v>3517</v>
      </c>
      <c r="AB72" s="915"/>
      <c r="AC72" s="915"/>
      <c r="AD72" s="915"/>
      <c r="AE72" s="915"/>
      <c r="AF72" s="915">
        <f t="shared" si="1"/>
        <v>3517</v>
      </c>
      <c r="AG72" s="915"/>
      <c r="AH72" s="915"/>
      <c r="AI72" s="915"/>
      <c r="AJ72" s="915"/>
      <c r="AK72" s="915">
        <v>1563</v>
      </c>
      <c r="AL72" s="915"/>
      <c r="AM72" s="915"/>
      <c r="AN72" s="915"/>
      <c r="AO72" s="915"/>
      <c r="AP72" s="915" t="s">
        <v>591</v>
      </c>
      <c r="AQ72" s="915"/>
      <c r="AR72" s="915"/>
      <c r="AS72" s="915"/>
      <c r="AT72" s="915"/>
      <c r="AU72" s="915" t="s">
        <v>591</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578</v>
      </c>
      <c r="C73" s="958"/>
      <c r="D73" s="958"/>
      <c r="E73" s="958"/>
      <c r="F73" s="958"/>
      <c r="G73" s="958"/>
      <c r="H73" s="958"/>
      <c r="I73" s="958"/>
      <c r="J73" s="958"/>
      <c r="K73" s="958"/>
      <c r="L73" s="958"/>
      <c r="M73" s="958"/>
      <c r="N73" s="958"/>
      <c r="O73" s="958"/>
      <c r="P73" s="959"/>
      <c r="Q73" s="960">
        <v>731</v>
      </c>
      <c r="R73" s="915"/>
      <c r="S73" s="915"/>
      <c r="T73" s="915"/>
      <c r="U73" s="915"/>
      <c r="V73" s="915">
        <v>717</v>
      </c>
      <c r="W73" s="915"/>
      <c r="X73" s="915"/>
      <c r="Y73" s="915"/>
      <c r="Z73" s="915"/>
      <c r="AA73" s="915">
        <f t="shared" si="0"/>
        <v>14</v>
      </c>
      <c r="AB73" s="915"/>
      <c r="AC73" s="915"/>
      <c r="AD73" s="915"/>
      <c r="AE73" s="915"/>
      <c r="AF73" s="915">
        <f t="shared" si="1"/>
        <v>14</v>
      </c>
      <c r="AG73" s="915"/>
      <c r="AH73" s="915"/>
      <c r="AI73" s="915"/>
      <c r="AJ73" s="915"/>
      <c r="AK73" s="915" t="s">
        <v>591</v>
      </c>
      <c r="AL73" s="915"/>
      <c r="AM73" s="915"/>
      <c r="AN73" s="915"/>
      <c r="AO73" s="915"/>
      <c r="AP73" s="915" t="s">
        <v>591</v>
      </c>
      <c r="AQ73" s="915"/>
      <c r="AR73" s="915"/>
      <c r="AS73" s="915"/>
      <c r="AT73" s="915"/>
      <c r="AU73" s="915" t="s">
        <v>591</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579</v>
      </c>
      <c r="C74" s="958"/>
      <c r="D74" s="958"/>
      <c r="E74" s="958"/>
      <c r="F74" s="958"/>
      <c r="G74" s="958"/>
      <c r="H74" s="958"/>
      <c r="I74" s="958"/>
      <c r="J74" s="958"/>
      <c r="K74" s="958"/>
      <c r="L74" s="958"/>
      <c r="M74" s="958"/>
      <c r="N74" s="958"/>
      <c r="O74" s="958"/>
      <c r="P74" s="959"/>
      <c r="Q74" s="960">
        <v>1435</v>
      </c>
      <c r="R74" s="915"/>
      <c r="S74" s="915"/>
      <c r="T74" s="915"/>
      <c r="U74" s="915"/>
      <c r="V74" s="915">
        <v>1414</v>
      </c>
      <c r="W74" s="915"/>
      <c r="X74" s="915"/>
      <c r="Y74" s="915"/>
      <c r="Z74" s="915"/>
      <c r="AA74" s="915">
        <f t="shared" si="0"/>
        <v>21</v>
      </c>
      <c r="AB74" s="915"/>
      <c r="AC74" s="915"/>
      <c r="AD74" s="915"/>
      <c r="AE74" s="915"/>
      <c r="AF74" s="915">
        <f t="shared" si="1"/>
        <v>21</v>
      </c>
      <c r="AG74" s="915"/>
      <c r="AH74" s="915"/>
      <c r="AI74" s="915"/>
      <c r="AJ74" s="915"/>
      <c r="AK74" s="915" t="s">
        <v>593</v>
      </c>
      <c r="AL74" s="915"/>
      <c r="AM74" s="915"/>
      <c r="AN74" s="915"/>
      <c r="AO74" s="915"/>
      <c r="AP74" s="915">
        <v>638</v>
      </c>
      <c r="AQ74" s="915"/>
      <c r="AR74" s="915"/>
      <c r="AS74" s="915"/>
      <c r="AT74" s="915"/>
      <c r="AU74" s="915">
        <v>62</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580</v>
      </c>
      <c r="C75" s="958"/>
      <c r="D75" s="958"/>
      <c r="E75" s="958"/>
      <c r="F75" s="958"/>
      <c r="G75" s="958"/>
      <c r="H75" s="958"/>
      <c r="I75" s="958"/>
      <c r="J75" s="958"/>
      <c r="K75" s="958"/>
      <c r="L75" s="958"/>
      <c r="M75" s="958"/>
      <c r="N75" s="958"/>
      <c r="O75" s="958"/>
      <c r="P75" s="959"/>
      <c r="Q75" s="963">
        <v>578</v>
      </c>
      <c r="R75" s="964"/>
      <c r="S75" s="964"/>
      <c r="T75" s="964"/>
      <c r="U75" s="914"/>
      <c r="V75" s="965">
        <v>569</v>
      </c>
      <c r="W75" s="964"/>
      <c r="X75" s="964"/>
      <c r="Y75" s="964"/>
      <c r="Z75" s="914"/>
      <c r="AA75" s="965">
        <f t="shared" si="0"/>
        <v>9</v>
      </c>
      <c r="AB75" s="964"/>
      <c r="AC75" s="964"/>
      <c r="AD75" s="964"/>
      <c r="AE75" s="914"/>
      <c r="AF75" s="965">
        <f t="shared" si="1"/>
        <v>9</v>
      </c>
      <c r="AG75" s="964"/>
      <c r="AH75" s="964"/>
      <c r="AI75" s="964"/>
      <c r="AJ75" s="914"/>
      <c r="AK75" s="965" t="s">
        <v>593</v>
      </c>
      <c r="AL75" s="964"/>
      <c r="AM75" s="964"/>
      <c r="AN75" s="964"/>
      <c r="AO75" s="914"/>
      <c r="AP75" s="965">
        <v>469</v>
      </c>
      <c r="AQ75" s="964"/>
      <c r="AR75" s="964"/>
      <c r="AS75" s="964"/>
      <c r="AT75" s="914"/>
      <c r="AU75" s="965">
        <v>39</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418</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f>SUM(AF68:AJ76)</f>
        <v>3783</v>
      </c>
      <c r="AG88" s="926"/>
      <c r="AH88" s="926"/>
      <c r="AI88" s="926"/>
      <c r="AJ88" s="926"/>
      <c r="AK88" s="923"/>
      <c r="AL88" s="923"/>
      <c r="AM88" s="923"/>
      <c r="AN88" s="923"/>
      <c r="AO88" s="923"/>
      <c r="AP88" s="926">
        <f>SUM(AP68:AT76)</f>
        <v>1107</v>
      </c>
      <c r="AQ88" s="926"/>
      <c r="AR88" s="926"/>
      <c r="AS88" s="926"/>
      <c r="AT88" s="926"/>
      <c r="AU88" s="926">
        <f>SUM(AU68:AY76)</f>
        <v>101</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419</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260</v>
      </c>
      <c r="CS102" s="934"/>
      <c r="CT102" s="934"/>
      <c r="CU102" s="934"/>
      <c r="CV102" s="977"/>
      <c r="CW102" s="976" t="s">
        <v>594</v>
      </c>
      <c r="CX102" s="934"/>
      <c r="CY102" s="934"/>
      <c r="CZ102" s="934"/>
      <c r="DA102" s="977"/>
      <c r="DB102" s="976" t="s">
        <v>594</v>
      </c>
      <c r="DC102" s="934"/>
      <c r="DD102" s="934"/>
      <c r="DE102" s="934"/>
      <c r="DF102" s="977"/>
      <c r="DG102" s="976" t="s">
        <v>594</v>
      </c>
      <c r="DH102" s="934"/>
      <c r="DI102" s="934"/>
      <c r="DJ102" s="934"/>
      <c r="DK102" s="977"/>
      <c r="DL102" s="976" t="s">
        <v>594</v>
      </c>
      <c r="DM102" s="934"/>
      <c r="DN102" s="934"/>
      <c r="DO102" s="934"/>
      <c r="DP102" s="977"/>
      <c r="DQ102" s="976" t="s">
        <v>594</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420</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421</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424</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425</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426</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427</v>
      </c>
      <c r="AB109" s="979"/>
      <c r="AC109" s="979"/>
      <c r="AD109" s="979"/>
      <c r="AE109" s="980"/>
      <c r="AF109" s="978" t="s">
        <v>306</v>
      </c>
      <c r="AG109" s="979"/>
      <c r="AH109" s="979"/>
      <c r="AI109" s="979"/>
      <c r="AJ109" s="980"/>
      <c r="AK109" s="978" t="s">
        <v>305</v>
      </c>
      <c r="AL109" s="979"/>
      <c r="AM109" s="979"/>
      <c r="AN109" s="979"/>
      <c r="AO109" s="980"/>
      <c r="AP109" s="978" t="s">
        <v>428</v>
      </c>
      <c r="AQ109" s="979"/>
      <c r="AR109" s="979"/>
      <c r="AS109" s="979"/>
      <c r="AT109" s="981"/>
      <c r="AU109" s="998" t="s">
        <v>426</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427</v>
      </c>
      <c r="BR109" s="979"/>
      <c r="BS109" s="979"/>
      <c r="BT109" s="979"/>
      <c r="BU109" s="980"/>
      <c r="BV109" s="978" t="s">
        <v>306</v>
      </c>
      <c r="BW109" s="979"/>
      <c r="BX109" s="979"/>
      <c r="BY109" s="979"/>
      <c r="BZ109" s="980"/>
      <c r="CA109" s="978" t="s">
        <v>305</v>
      </c>
      <c r="CB109" s="979"/>
      <c r="CC109" s="979"/>
      <c r="CD109" s="979"/>
      <c r="CE109" s="980"/>
      <c r="CF109" s="999" t="s">
        <v>428</v>
      </c>
      <c r="CG109" s="999"/>
      <c r="CH109" s="999"/>
      <c r="CI109" s="999"/>
      <c r="CJ109" s="999"/>
      <c r="CK109" s="978" t="s">
        <v>429</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427</v>
      </c>
      <c r="DH109" s="979"/>
      <c r="DI109" s="979"/>
      <c r="DJ109" s="979"/>
      <c r="DK109" s="980"/>
      <c r="DL109" s="978" t="s">
        <v>306</v>
      </c>
      <c r="DM109" s="979"/>
      <c r="DN109" s="979"/>
      <c r="DO109" s="979"/>
      <c r="DP109" s="980"/>
      <c r="DQ109" s="978" t="s">
        <v>305</v>
      </c>
      <c r="DR109" s="979"/>
      <c r="DS109" s="979"/>
      <c r="DT109" s="979"/>
      <c r="DU109" s="980"/>
      <c r="DV109" s="978" t="s">
        <v>428</v>
      </c>
      <c r="DW109" s="979"/>
      <c r="DX109" s="979"/>
      <c r="DY109" s="979"/>
      <c r="DZ109" s="981"/>
    </row>
    <row r="110" spans="1:131" s="247" customFormat="1" ht="26.25" customHeight="1" x14ac:dyDescent="0.15">
      <c r="A110" s="982" t="s">
        <v>430</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337610</v>
      </c>
      <c r="AB110" s="986"/>
      <c r="AC110" s="986"/>
      <c r="AD110" s="986"/>
      <c r="AE110" s="987"/>
      <c r="AF110" s="988">
        <v>332668</v>
      </c>
      <c r="AG110" s="986"/>
      <c r="AH110" s="986"/>
      <c r="AI110" s="986"/>
      <c r="AJ110" s="987"/>
      <c r="AK110" s="988">
        <v>343423</v>
      </c>
      <c r="AL110" s="986"/>
      <c r="AM110" s="986"/>
      <c r="AN110" s="986"/>
      <c r="AO110" s="987"/>
      <c r="AP110" s="989">
        <v>18</v>
      </c>
      <c r="AQ110" s="990"/>
      <c r="AR110" s="990"/>
      <c r="AS110" s="990"/>
      <c r="AT110" s="991"/>
      <c r="AU110" s="992" t="s">
        <v>73</v>
      </c>
      <c r="AV110" s="993"/>
      <c r="AW110" s="993"/>
      <c r="AX110" s="993"/>
      <c r="AY110" s="993"/>
      <c r="AZ110" s="1034" t="s">
        <v>431</v>
      </c>
      <c r="BA110" s="983"/>
      <c r="BB110" s="983"/>
      <c r="BC110" s="983"/>
      <c r="BD110" s="983"/>
      <c r="BE110" s="983"/>
      <c r="BF110" s="983"/>
      <c r="BG110" s="983"/>
      <c r="BH110" s="983"/>
      <c r="BI110" s="983"/>
      <c r="BJ110" s="983"/>
      <c r="BK110" s="983"/>
      <c r="BL110" s="983"/>
      <c r="BM110" s="983"/>
      <c r="BN110" s="983"/>
      <c r="BO110" s="983"/>
      <c r="BP110" s="984"/>
      <c r="BQ110" s="1020">
        <v>4174877</v>
      </c>
      <c r="BR110" s="1021"/>
      <c r="BS110" s="1021"/>
      <c r="BT110" s="1021"/>
      <c r="BU110" s="1021"/>
      <c r="BV110" s="1021">
        <v>3863884</v>
      </c>
      <c r="BW110" s="1021"/>
      <c r="BX110" s="1021"/>
      <c r="BY110" s="1021"/>
      <c r="BZ110" s="1021"/>
      <c r="CA110" s="1021">
        <v>3660400</v>
      </c>
      <c r="CB110" s="1021"/>
      <c r="CC110" s="1021"/>
      <c r="CD110" s="1021"/>
      <c r="CE110" s="1021"/>
      <c r="CF110" s="1035">
        <v>191.4</v>
      </c>
      <c r="CG110" s="1036"/>
      <c r="CH110" s="1036"/>
      <c r="CI110" s="1036"/>
      <c r="CJ110" s="1036"/>
      <c r="CK110" s="1037" t="s">
        <v>432</v>
      </c>
      <c r="CL110" s="1038"/>
      <c r="CM110" s="1017" t="s">
        <v>433</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434</v>
      </c>
      <c r="DH110" s="1021"/>
      <c r="DI110" s="1021"/>
      <c r="DJ110" s="1021"/>
      <c r="DK110" s="1021"/>
      <c r="DL110" s="1021" t="s">
        <v>434</v>
      </c>
      <c r="DM110" s="1021"/>
      <c r="DN110" s="1021"/>
      <c r="DO110" s="1021"/>
      <c r="DP110" s="1021"/>
      <c r="DQ110" s="1021" t="s">
        <v>434</v>
      </c>
      <c r="DR110" s="1021"/>
      <c r="DS110" s="1021"/>
      <c r="DT110" s="1021"/>
      <c r="DU110" s="1021"/>
      <c r="DV110" s="1022" t="s">
        <v>136</v>
      </c>
      <c r="DW110" s="1022"/>
      <c r="DX110" s="1022"/>
      <c r="DY110" s="1022"/>
      <c r="DZ110" s="1023"/>
    </row>
    <row r="111" spans="1:131" s="247" customFormat="1" ht="26.25" customHeight="1" x14ac:dyDescent="0.15">
      <c r="A111" s="1024" t="s">
        <v>435</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434</v>
      </c>
      <c r="AB111" s="1028"/>
      <c r="AC111" s="1028"/>
      <c r="AD111" s="1028"/>
      <c r="AE111" s="1029"/>
      <c r="AF111" s="1030" t="s">
        <v>434</v>
      </c>
      <c r="AG111" s="1028"/>
      <c r="AH111" s="1028"/>
      <c r="AI111" s="1028"/>
      <c r="AJ111" s="1029"/>
      <c r="AK111" s="1030" t="s">
        <v>136</v>
      </c>
      <c r="AL111" s="1028"/>
      <c r="AM111" s="1028"/>
      <c r="AN111" s="1028"/>
      <c r="AO111" s="1029"/>
      <c r="AP111" s="1031" t="s">
        <v>434</v>
      </c>
      <c r="AQ111" s="1032"/>
      <c r="AR111" s="1032"/>
      <c r="AS111" s="1032"/>
      <c r="AT111" s="1033"/>
      <c r="AU111" s="994"/>
      <c r="AV111" s="995"/>
      <c r="AW111" s="995"/>
      <c r="AX111" s="995"/>
      <c r="AY111" s="995"/>
      <c r="AZ111" s="1043" t="s">
        <v>436</v>
      </c>
      <c r="BA111" s="1044"/>
      <c r="BB111" s="1044"/>
      <c r="BC111" s="1044"/>
      <c r="BD111" s="1044"/>
      <c r="BE111" s="1044"/>
      <c r="BF111" s="1044"/>
      <c r="BG111" s="1044"/>
      <c r="BH111" s="1044"/>
      <c r="BI111" s="1044"/>
      <c r="BJ111" s="1044"/>
      <c r="BK111" s="1044"/>
      <c r="BL111" s="1044"/>
      <c r="BM111" s="1044"/>
      <c r="BN111" s="1044"/>
      <c r="BO111" s="1044"/>
      <c r="BP111" s="1045"/>
      <c r="BQ111" s="1013">
        <v>1340</v>
      </c>
      <c r="BR111" s="1014"/>
      <c r="BS111" s="1014"/>
      <c r="BT111" s="1014"/>
      <c r="BU111" s="1014"/>
      <c r="BV111" s="1014">
        <v>1277</v>
      </c>
      <c r="BW111" s="1014"/>
      <c r="BX111" s="1014"/>
      <c r="BY111" s="1014"/>
      <c r="BZ111" s="1014"/>
      <c r="CA111" s="1014">
        <v>892</v>
      </c>
      <c r="CB111" s="1014"/>
      <c r="CC111" s="1014"/>
      <c r="CD111" s="1014"/>
      <c r="CE111" s="1014"/>
      <c r="CF111" s="1008">
        <v>0</v>
      </c>
      <c r="CG111" s="1009"/>
      <c r="CH111" s="1009"/>
      <c r="CI111" s="1009"/>
      <c r="CJ111" s="1009"/>
      <c r="CK111" s="1039"/>
      <c r="CL111" s="1040"/>
      <c r="CM111" s="1010" t="s">
        <v>437</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434</v>
      </c>
      <c r="DH111" s="1014"/>
      <c r="DI111" s="1014"/>
      <c r="DJ111" s="1014"/>
      <c r="DK111" s="1014"/>
      <c r="DL111" s="1014" t="s">
        <v>136</v>
      </c>
      <c r="DM111" s="1014"/>
      <c r="DN111" s="1014"/>
      <c r="DO111" s="1014"/>
      <c r="DP111" s="1014"/>
      <c r="DQ111" s="1014" t="s">
        <v>136</v>
      </c>
      <c r="DR111" s="1014"/>
      <c r="DS111" s="1014"/>
      <c r="DT111" s="1014"/>
      <c r="DU111" s="1014"/>
      <c r="DV111" s="1015" t="s">
        <v>136</v>
      </c>
      <c r="DW111" s="1015"/>
      <c r="DX111" s="1015"/>
      <c r="DY111" s="1015"/>
      <c r="DZ111" s="1016"/>
    </row>
    <row r="112" spans="1:131" s="247" customFormat="1" ht="26.25" customHeight="1" x14ac:dyDescent="0.15">
      <c r="A112" s="1046" t="s">
        <v>438</v>
      </c>
      <c r="B112" s="1047"/>
      <c r="C112" s="1044" t="s">
        <v>439</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136</v>
      </c>
      <c r="AB112" s="1053"/>
      <c r="AC112" s="1053"/>
      <c r="AD112" s="1053"/>
      <c r="AE112" s="1054"/>
      <c r="AF112" s="1055" t="s">
        <v>136</v>
      </c>
      <c r="AG112" s="1053"/>
      <c r="AH112" s="1053"/>
      <c r="AI112" s="1053"/>
      <c r="AJ112" s="1054"/>
      <c r="AK112" s="1055" t="s">
        <v>434</v>
      </c>
      <c r="AL112" s="1053"/>
      <c r="AM112" s="1053"/>
      <c r="AN112" s="1053"/>
      <c r="AO112" s="1054"/>
      <c r="AP112" s="1056" t="s">
        <v>136</v>
      </c>
      <c r="AQ112" s="1057"/>
      <c r="AR112" s="1057"/>
      <c r="AS112" s="1057"/>
      <c r="AT112" s="1058"/>
      <c r="AU112" s="994"/>
      <c r="AV112" s="995"/>
      <c r="AW112" s="995"/>
      <c r="AX112" s="995"/>
      <c r="AY112" s="995"/>
      <c r="AZ112" s="1043" t="s">
        <v>440</v>
      </c>
      <c r="BA112" s="1044"/>
      <c r="BB112" s="1044"/>
      <c r="BC112" s="1044"/>
      <c r="BD112" s="1044"/>
      <c r="BE112" s="1044"/>
      <c r="BF112" s="1044"/>
      <c r="BG112" s="1044"/>
      <c r="BH112" s="1044"/>
      <c r="BI112" s="1044"/>
      <c r="BJ112" s="1044"/>
      <c r="BK112" s="1044"/>
      <c r="BL112" s="1044"/>
      <c r="BM112" s="1044"/>
      <c r="BN112" s="1044"/>
      <c r="BO112" s="1044"/>
      <c r="BP112" s="1045"/>
      <c r="BQ112" s="1013">
        <v>227970</v>
      </c>
      <c r="BR112" s="1014"/>
      <c r="BS112" s="1014"/>
      <c r="BT112" s="1014"/>
      <c r="BU112" s="1014"/>
      <c r="BV112" s="1014">
        <v>196614</v>
      </c>
      <c r="BW112" s="1014"/>
      <c r="BX112" s="1014"/>
      <c r="BY112" s="1014"/>
      <c r="BZ112" s="1014"/>
      <c r="CA112" s="1014">
        <v>145069</v>
      </c>
      <c r="CB112" s="1014"/>
      <c r="CC112" s="1014"/>
      <c r="CD112" s="1014"/>
      <c r="CE112" s="1014"/>
      <c r="CF112" s="1008">
        <v>7.6</v>
      </c>
      <c r="CG112" s="1009"/>
      <c r="CH112" s="1009"/>
      <c r="CI112" s="1009"/>
      <c r="CJ112" s="1009"/>
      <c r="CK112" s="1039"/>
      <c r="CL112" s="1040"/>
      <c r="CM112" s="1010" t="s">
        <v>441</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136</v>
      </c>
      <c r="DH112" s="1014"/>
      <c r="DI112" s="1014"/>
      <c r="DJ112" s="1014"/>
      <c r="DK112" s="1014"/>
      <c r="DL112" s="1014" t="s">
        <v>434</v>
      </c>
      <c r="DM112" s="1014"/>
      <c r="DN112" s="1014"/>
      <c r="DO112" s="1014"/>
      <c r="DP112" s="1014"/>
      <c r="DQ112" s="1014" t="s">
        <v>434</v>
      </c>
      <c r="DR112" s="1014"/>
      <c r="DS112" s="1014"/>
      <c r="DT112" s="1014"/>
      <c r="DU112" s="1014"/>
      <c r="DV112" s="1015" t="s">
        <v>434</v>
      </c>
      <c r="DW112" s="1015"/>
      <c r="DX112" s="1015"/>
      <c r="DY112" s="1015"/>
      <c r="DZ112" s="1016"/>
    </row>
    <row r="113" spans="1:130" s="247" customFormat="1" ht="26.25" customHeight="1" x14ac:dyDescent="0.15">
      <c r="A113" s="1048"/>
      <c r="B113" s="1049"/>
      <c r="C113" s="1044" t="s">
        <v>442</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20721</v>
      </c>
      <c r="AB113" s="1028"/>
      <c r="AC113" s="1028"/>
      <c r="AD113" s="1028"/>
      <c r="AE113" s="1029"/>
      <c r="AF113" s="1030">
        <v>17428</v>
      </c>
      <c r="AG113" s="1028"/>
      <c r="AH113" s="1028"/>
      <c r="AI113" s="1028"/>
      <c r="AJ113" s="1029"/>
      <c r="AK113" s="1030">
        <v>8719</v>
      </c>
      <c r="AL113" s="1028"/>
      <c r="AM113" s="1028"/>
      <c r="AN113" s="1028"/>
      <c r="AO113" s="1029"/>
      <c r="AP113" s="1031">
        <v>0.5</v>
      </c>
      <c r="AQ113" s="1032"/>
      <c r="AR113" s="1032"/>
      <c r="AS113" s="1032"/>
      <c r="AT113" s="1033"/>
      <c r="AU113" s="994"/>
      <c r="AV113" s="995"/>
      <c r="AW113" s="995"/>
      <c r="AX113" s="995"/>
      <c r="AY113" s="995"/>
      <c r="AZ113" s="1043" t="s">
        <v>443</v>
      </c>
      <c r="BA113" s="1044"/>
      <c r="BB113" s="1044"/>
      <c r="BC113" s="1044"/>
      <c r="BD113" s="1044"/>
      <c r="BE113" s="1044"/>
      <c r="BF113" s="1044"/>
      <c r="BG113" s="1044"/>
      <c r="BH113" s="1044"/>
      <c r="BI113" s="1044"/>
      <c r="BJ113" s="1044"/>
      <c r="BK113" s="1044"/>
      <c r="BL113" s="1044"/>
      <c r="BM113" s="1044"/>
      <c r="BN113" s="1044"/>
      <c r="BO113" s="1044"/>
      <c r="BP113" s="1045"/>
      <c r="BQ113" s="1013">
        <v>139450</v>
      </c>
      <c r="BR113" s="1014"/>
      <c r="BS113" s="1014"/>
      <c r="BT113" s="1014"/>
      <c r="BU113" s="1014"/>
      <c r="BV113" s="1014">
        <v>122061</v>
      </c>
      <c r="BW113" s="1014"/>
      <c r="BX113" s="1014"/>
      <c r="BY113" s="1014"/>
      <c r="BZ113" s="1014"/>
      <c r="CA113" s="1014">
        <v>100964</v>
      </c>
      <c r="CB113" s="1014"/>
      <c r="CC113" s="1014"/>
      <c r="CD113" s="1014"/>
      <c r="CE113" s="1014"/>
      <c r="CF113" s="1008">
        <v>5.3</v>
      </c>
      <c r="CG113" s="1009"/>
      <c r="CH113" s="1009"/>
      <c r="CI113" s="1009"/>
      <c r="CJ113" s="1009"/>
      <c r="CK113" s="1039"/>
      <c r="CL113" s="1040"/>
      <c r="CM113" s="1010" t="s">
        <v>444</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434</v>
      </c>
      <c r="DH113" s="1053"/>
      <c r="DI113" s="1053"/>
      <c r="DJ113" s="1053"/>
      <c r="DK113" s="1054"/>
      <c r="DL113" s="1055" t="s">
        <v>434</v>
      </c>
      <c r="DM113" s="1053"/>
      <c r="DN113" s="1053"/>
      <c r="DO113" s="1053"/>
      <c r="DP113" s="1054"/>
      <c r="DQ113" s="1055" t="s">
        <v>136</v>
      </c>
      <c r="DR113" s="1053"/>
      <c r="DS113" s="1053"/>
      <c r="DT113" s="1053"/>
      <c r="DU113" s="1054"/>
      <c r="DV113" s="1056" t="s">
        <v>136</v>
      </c>
      <c r="DW113" s="1057"/>
      <c r="DX113" s="1057"/>
      <c r="DY113" s="1057"/>
      <c r="DZ113" s="1058"/>
    </row>
    <row r="114" spans="1:130" s="247" customFormat="1" ht="26.25" customHeight="1" x14ac:dyDescent="0.15">
      <c r="A114" s="1048"/>
      <c r="B114" s="1049"/>
      <c r="C114" s="1044" t="s">
        <v>445</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17956</v>
      </c>
      <c r="AB114" s="1053"/>
      <c r="AC114" s="1053"/>
      <c r="AD114" s="1053"/>
      <c r="AE114" s="1054"/>
      <c r="AF114" s="1055">
        <v>18727</v>
      </c>
      <c r="AG114" s="1053"/>
      <c r="AH114" s="1053"/>
      <c r="AI114" s="1053"/>
      <c r="AJ114" s="1054"/>
      <c r="AK114" s="1055">
        <v>18616</v>
      </c>
      <c r="AL114" s="1053"/>
      <c r="AM114" s="1053"/>
      <c r="AN114" s="1053"/>
      <c r="AO114" s="1054"/>
      <c r="AP114" s="1056">
        <v>1</v>
      </c>
      <c r="AQ114" s="1057"/>
      <c r="AR114" s="1057"/>
      <c r="AS114" s="1057"/>
      <c r="AT114" s="1058"/>
      <c r="AU114" s="994"/>
      <c r="AV114" s="995"/>
      <c r="AW114" s="995"/>
      <c r="AX114" s="995"/>
      <c r="AY114" s="995"/>
      <c r="AZ114" s="1043" t="s">
        <v>446</v>
      </c>
      <c r="BA114" s="1044"/>
      <c r="BB114" s="1044"/>
      <c r="BC114" s="1044"/>
      <c r="BD114" s="1044"/>
      <c r="BE114" s="1044"/>
      <c r="BF114" s="1044"/>
      <c r="BG114" s="1044"/>
      <c r="BH114" s="1044"/>
      <c r="BI114" s="1044"/>
      <c r="BJ114" s="1044"/>
      <c r="BK114" s="1044"/>
      <c r="BL114" s="1044"/>
      <c r="BM114" s="1044"/>
      <c r="BN114" s="1044"/>
      <c r="BO114" s="1044"/>
      <c r="BP114" s="1045"/>
      <c r="BQ114" s="1013">
        <v>375744</v>
      </c>
      <c r="BR114" s="1014"/>
      <c r="BS114" s="1014"/>
      <c r="BT114" s="1014"/>
      <c r="BU114" s="1014"/>
      <c r="BV114" s="1014">
        <v>379320</v>
      </c>
      <c r="BW114" s="1014"/>
      <c r="BX114" s="1014"/>
      <c r="BY114" s="1014"/>
      <c r="BZ114" s="1014"/>
      <c r="CA114" s="1014">
        <v>270695</v>
      </c>
      <c r="CB114" s="1014"/>
      <c r="CC114" s="1014"/>
      <c r="CD114" s="1014"/>
      <c r="CE114" s="1014"/>
      <c r="CF114" s="1008">
        <v>14.2</v>
      </c>
      <c r="CG114" s="1009"/>
      <c r="CH114" s="1009"/>
      <c r="CI114" s="1009"/>
      <c r="CJ114" s="1009"/>
      <c r="CK114" s="1039"/>
      <c r="CL114" s="1040"/>
      <c r="CM114" s="1010" t="s">
        <v>447</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434</v>
      </c>
      <c r="DH114" s="1053"/>
      <c r="DI114" s="1053"/>
      <c r="DJ114" s="1053"/>
      <c r="DK114" s="1054"/>
      <c r="DL114" s="1055" t="s">
        <v>136</v>
      </c>
      <c r="DM114" s="1053"/>
      <c r="DN114" s="1053"/>
      <c r="DO114" s="1053"/>
      <c r="DP114" s="1054"/>
      <c r="DQ114" s="1055" t="s">
        <v>434</v>
      </c>
      <c r="DR114" s="1053"/>
      <c r="DS114" s="1053"/>
      <c r="DT114" s="1053"/>
      <c r="DU114" s="1054"/>
      <c r="DV114" s="1056" t="s">
        <v>434</v>
      </c>
      <c r="DW114" s="1057"/>
      <c r="DX114" s="1057"/>
      <c r="DY114" s="1057"/>
      <c r="DZ114" s="1058"/>
    </row>
    <row r="115" spans="1:130" s="247" customFormat="1" ht="26.25" customHeight="1" x14ac:dyDescent="0.15">
      <c r="A115" s="1048"/>
      <c r="B115" s="1049"/>
      <c r="C115" s="1044" t="s">
        <v>448</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365</v>
      </c>
      <c r="AB115" s="1028"/>
      <c r="AC115" s="1028"/>
      <c r="AD115" s="1028"/>
      <c r="AE115" s="1029"/>
      <c r="AF115" s="1030">
        <v>387</v>
      </c>
      <c r="AG115" s="1028"/>
      <c r="AH115" s="1028"/>
      <c r="AI115" s="1028"/>
      <c r="AJ115" s="1029"/>
      <c r="AK115" s="1030">
        <v>151</v>
      </c>
      <c r="AL115" s="1028"/>
      <c r="AM115" s="1028"/>
      <c r="AN115" s="1028"/>
      <c r="AO115" s="1029"/>
      <c r="AP115" s="1031">
        <v>0</v>
      </c>
      <c r="AQ115" s="1032"/>
      <c r="AR115" s="1032"/>
      <c r="AS115" s="1032"/>
      <c r="AT115" s="1033"/>
      <c r="AU115" s="994"/>
      <c r="AV115" s="995"/>
      <c r="AW115" s="995"/>
      <c r="AX115" s="995"/>
      <c r="AY115" s="995"/>
      <c r="AZ115" s="1043" t="s">
        <v>449</v>
      </c>
      <c r="BA115" s="1044"/>
      <c r="BB115" s="1044"/>
      <c r="BC115" s="1044"/>
      <c r="BD115" s="1044"/>
      <c r="BE115" s="1044"/>
      <c r="BF115" s="1044"/>
      <c r="BG115" s="1044"/>
      <c r="BH115" s="1044"/>
      <c r="BI115" s="1044"/>
      <c r="BJ115" s="1044"/>
      <c r="BK115" s="1044"/>
      <c r="BL115" s="1044"/>
      <c r="BM115" s="1044"/>
      <c r="BN115" s="1044"/>
      <c r="BO115" s="1044"/>
      <c r="BP115" s="1045"/>
      <c r="BQ115" s="1013" t="s">
        <v>434</v>
      </c>
      <c r="BR115" s="1014"/>
      <c r="BS115" s="1014"/>
      <c r="BT115" s="1014"/>
      <c r="BU115" s="1014"/>
      <c r="BV115" s="1014" t="s">
        <v>136</v>
      </c>
      <c r="BW115" s="1014"/>
      <c r="BX115" s="1014"/>
      <c r="BY115" s="1014"/>
      <c r="BZ115" s="1014"/>
      <c r="CA115" s="1014" t="s">
        <v>136</v>
      </c>
      <c r="CB115" s="1014"/>
      <c r="CC115" s="1014"/>
      <c r="CD115" s="1014"/>
      <c r="CE115" s="1014"/>
      <c r="CF115" s="1008" t="s">
        <v>434</v>
      </c>
      <c r="CG115" s="1009"/>
      <c r="CH115" s="1009"/>
      <c r="CI115" s="1009"/>
      <c r="CJ115" s="1009"/>
      <c r="CK115" s="1039"/>
      <c r="CL115" s="1040"/>
      <c r="CM115" s="1043" t="s">
        <v>450</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434</v>
      </c>
      <c r="DH115" s="1053"/>
      <c r="DI115" s="1053"/>
      <c r="DJ115" s="1053"/>
      <c r="DK115" s="1054"/>
      <c r="DL115" s="1055" t="s">
        <v>136</v>
      </c>
      <c r="DM115" s="1053"/>
      <c r="DN115" s="1053"/>
      <c r="DO115" s="1053"/>
      <c r="DP115" s="1054"/>
      <c r="DQ115" s="1055" t="s">
        <v>136</v>
      </c>
      <c r="DR115" s="1053"/>
      <c r="DS115" s="1053"/>
      <c r="DT115" s="1053"/>
      <c r="DU115" s="1054"/>
      <c r="DV115" s="1056" t="s">
        <v>434</v>
      </c>
      <c r="DW115" s="1057"/>
      <c r="DX115" s="1057"/>
      <c r="DY115" s="1057"/>
      <c r="DZ115" s="1058"/>
    </row>
    <row r="116" spans="1:130" s="247" customFormat="1" ht="26.25" customHeight="1" x14ac:dyDescent="0.15">
      <c r="A116" s="1050"/>
      <c r="B116" s="1051"/>
      <c r="C116" s="1059" t="s">
        <v>451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434</v>
      </c>
      <c r="AB116" s="1053"/>
      <c r="AC116" s="1053"/>
      <c r="AD116" s="1053"/>
      <c r="AE116" s="1054"/>
      <c r="AF116" s="1055" t="s">
        <v>136</v>
      </c>
      <c r="AG116" s="1053"/>
      <c r="AH116" s="1053"/>
      <c r="AI116" s="1053"/>
      <c r="AJ116" s="1054"/>
      <c r="AK116" s="1055" t="s">
        <v>434</v>
      </c>
      <c r="AL116" s="1053"/>
      <c r="AM116" s="1053"/>
      <c r="AN116" s="1053"/>
      <c r="AO116" s="1054"/>
      <c r="AP116" s="1056" t="s">
        <v>136</v>
      </c>
      <c r="AQ116" s="1057"/>
      <c r="AR116" s="1057"/>
      <c r="AS116" s="1057"/>
      <c r="AT116" s="1058"/>
      <c r="AU116" s="994"/>
      <c r="AV116" s="995"/>
      <c r="AW116" s="995"/>
      <c r="AX116" s="995"/>
      <c r="AY116" s="995"/>
      <c r="AZ116" s="1061" t="s">
        <v>452</v>
      </c>
      <c r="BA116" s="1062"/>
      <c r="BB116" s="1062"/>
      <c r="BC116" s="1062"/>
      <c r="BD116" s="1062"/>
      <c r="BE116" s="1062"/>
      <c r="BF116" s="1062"/>
      <c r="BG116" s="1062"/>
      <c r="BH116" s="1062"/>
      <c r="BI116" s="1062"/>
      <c r="BJ116" s="1062"/>
      <c r="BK116" s="1062"/>
      <c r="BL116" s="1062"/>
      <c r="BM116" s="1062"/>
      <c r="BN116" s="1062"/>
      <c r="BO116" s="1062"/>
      <c r="BP116" s="1063"/>
      <c r="BQ116" s="1013" t="s">
        <v>136</v>
      </c>
      <c r="BR116" s="1014"/>
      <c r="BS116" s="1014"/>
      <c r="BT116" s="1014"/>
      <c r="BU116" s="1014"/>
      <c r="BV116" s="1014" t="s">
        <v>434</v>
      </c>
      <c r="BW116" s="1014"/>
      <c r="BX116" s="1014"/>
      <c r="BY116" s="1014"/>
      <c r="BZ116" s="1014"/>
      <c r="CA116" s="1014" t="s">
        <v>136</v>
      </c>
      <c r="CB116" s="1014"/>
      <c r="CC116" s="1014"/>
      <c r="CD116" s="1014"/>
      <c r="CE116" s="1014"/>
      <c r="CF116" s="1008" t="s">
        <v>434</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434</v>
      </c>
      <c r="DH116" s="1053"/>
      <c r="DI116" s="1053"/>
      <c r="DJ116" s="1053"/>
      <c r="DK116" s="1054"/>
      <c r="DL116" s="1055" t="s">
        <v>136</v>
      </c>
      <c r="DM116" s="1053"/>
      <c r="DN116" s="1053"/>
      <c r="DO116" s="1053"/>
      <c r="DP116" s="1054"/>
      <c r="DQ116" s="1055" t="s">
        <v>434</v>
      </c>
      <c r="DR116" s="1053"/>
      <c r="DS116" s="1053"/>
      <c r="DT116" s="1053"/>
      <c r="DU116" s="1054"/>
      <c r="DV116" s="1056" t="s">
        <v>434</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376652</v>
      </c>
      <c r="AB117" s="1071"/>
      <c r="AC117" s="1071"/>
      <c r="AD117" s="1071"/>
      <c r="AE117" s="1072"/>
      <c r="AF117" s="1073">
        <v>369210</v>
      </c>
      <c r="AG117" s="1071"/>
      <c r="AH117" s="1071"/>
      <c r="AI117" s="1071"/>
      <c r="AJ117" s="1072"/>
      <c r="AK117" s="1073">
        <v>370909</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136</v>
      </c>
      <c r="BR117" s="1014"/>
      <c r="BS117" s="1014"/>
      <c r="BT117" s="1014"/>
      <c r="BU117" s="1014"/>
      <c r="BV117" s="1014" t="s">
        <v>434</v>
      </c>
      <c r="BW117" s="1014"/>
      <c r="BX117" s="1014"/>
      <c r="BY117" s="1014"/>
      <c r="BZ117" s="1014"/>
      <c r="CA117" s="1014" t="s">
        <v>136</v>
      </c>
      <c r="CB117" s="1014"/>
      <c r="CC117" s="1014"/>
      <c r="CD117" s="1014"/>
      <c r="CE117" s="1014"/>
      <c r="CF117" s="1008" t="s">
        <v>434</v>
      </c>
      <c r="CG117" s="1009"/>
      <c r="CH117" s="1009"/>
      <c r="CI117" s="1009"/>
      <c r="CJ117" s="1009"/>
      <c r="CK117" s="1039"/>
      <c r="CL117" s="1040"/>
      <c r="CM117" s="1010" t="s">
        <v>456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136</v>
      </c>
      <c r="DH117" s="1053"/>
      <c r="DI117" s="1053"/>
      <c r="DJ117" s="1053"/>
      <c r="DK117" s="1054"/>
      <c r="DL117" s="1055" t="s">
        <v>434</v>
      </c>
      <c r="DM117" s="1053"/>
      <c r="DN117" s="1053"/>
      <c r="DO117" s="1053"/>
      <c r="DP117" s="1054"/>
      <c r="DQ117" s="1055" t="s">
        <v>136</v>
      </c>
      <c r="DR117" s="1053"/>
      <c r="DS117" s="1053"/>
      <c r="DT117" s="1053"/>
      <c r="DU117" s="1054"/>
      <c r="DV117" s="1056" t="s">
        <v>136</v>
      </c>
      <c r="DW117" s="1057"/>
      <c r="DX117" s="1057"/>
      <c r="DY117" s="1057"/>
      <c r="DZ117" s="1058"/>
    </row>
    <row r="118" spans="1:130" s="247" customFormat="1" ht="26.25" customHeight="1" x14ac:dyDescent="0.15">
      <c r="A118" s="998" t="s">
        <v>429</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427</v>
      </c>
      <c r="AB118" s="979"/>
      <c r="AC118" s="979"/>
      <c r="AD118" s="979"/>
      <c r="AE118" s="980"/>
      <c r="AF118" s="978" t="s">
        <v>306</v>
      </c>
      <c r="AG118" s="979"/>
      <c r="AH118" s="979"/>
      <c r="AI118" s="979"/>
      <c r="AJ118" s="980"/>
      <c r="AK118" s="978" t="s">
        <v>305</v>
      </c>
      <c r="AL118" s="979"/>
      <c r="AM118" s="979"/>
      <c r="AN118" s="979"/>
      <c r="AO118" s="980"/>
      <c r="AP118" s="1065" t="s">
        <v>428</v>
      </c>
      <c r="AQ118" s="1066"/>
      <c r="AR118" s="1066"/>
      <c r="AS118" s="1066"/>
      <c r="AT118" s="1067"/>
      <c r="AU118" s="994"/>
      <c r="AV118" s="995"/>
      <c r="AW118" s="995"/>
      <c r="AX118" s="995"/>
      <c r="AY118" s="995"/>
      <c r="AZ118" s="1068" t="s">
        <v>457</v>
      </c>
      <c r="BA118" s="1059"/>
      <c r="BB118" s="1059"/>
      <c r="BC118" s="1059"/>
      <c r="BD118" s="1059"/>
      <c r="BE118" s="1059"/>
      <c r="BF118" s="1059"/>
      <c r="BG118" s="1059"/>
      <c r="BH118" s="1059"/>
      <c r="BI118" s="1059"/>
      <c r="BJ118" s="1059"/>
      <c r="BK118" s="1059"/>
      <c r="BL118" s="1059"/>
      <c r="BM118" s="1059"/>
      <c r="BN118" s="1059"/>
      <c r="BO118" s="1059"/>
      <c r="BP118" s="1060"/>
      <c r="BQ118" s="1091" t="s">
        <v>136</v>
      </c>
      <c r="BR118" s="1092"/>
      <c r="BS118" s="1092"/>
      <c r="BT118" s="1092"/>
      <c r="BU118" s="1092"/>
      <c r="BV118" s="1092" t="s">
        <v>136</v>
      </c>
      <c r="BW118" s="1092"/>
      <c r="BX118" s="1092"/>
      <c r="BY118" s="1092"/>
      <c r="BZ118" s="1092"/>
      <c r="CA118" s="1092" t="s">
        <v>136</v>
      </c>
      <c r="CB118" s="1092"/>
      <c r="CC118" s="1092"/>
      <c r="CD118" s="1092"/>
      <c r="CE118" s="1092"/>
      <c r="CF118" s="1008" t="s">
        <v>434</v>
      </c>
      <c r="CG118" s="1009"/>
      <c r="CH118" s="1009"/>
      <c r="CI118" s="1009"/>
      <c r="CJ118" s="1009"/>
      <c r="CK118" s="1039"/>
      <c r="CL118" s="1040"/>
      <c r="CM118" s="1010" t="s">
        <v>458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136</v>
      </c>
      <c r="DH118" s="1053"/>
      <c r="DI118" s="1053"/>
      <c r="DJ118" s="1053"/>
      <c r="DK118" s="1054"/>
      <c r="DL118" s="1055" t="s">
        <v>136</v>
      </c>
      <c r="DM118" s="1053"/>
      <c r="DN118" s="1053"/>
      <c r="DO118" s="1053"/>
      <c r="DP118" s="1054"/>
      <c r="DQ118" s="1055" t="s">
        <v>136</v>
      </c>
      <c r="DR118" s="1053"/>
      <c r="DS118" s="1053"/>
      <c r="DT118" s="1053"/>
      <c r="DU118" s="1054"/>
      <c r="DV118" s="1056" t="s">
        <v>434</v>
      </c>
      <c r="DW118" s="1057"/>
      <c r="DX118" s="1057"/>
      <c r="DY118" s="1057"/>
      <c r="DZ118" s="1058"/>
    </row>
    <row r="119" spans="1:130" s="247" customFormat="1" ht="26.25" customHeight="1" x14ac:dyDescent="0.15">
      <c r="A119" s="1152" t="s">
        <v>432</v>
      </c>
      <c r="B119" s="1038"/>
      <c r="C119" s="1017" t="s">
        <v>433</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136</v>
      </c>
      <c r="AB119" s="986"/>
      <c r="AC119" s="986"/>
      <c r="AD119" s="986"/>
      <c r="AE119" s="987"/>
      <c r="AF119" s="988" t="s">
        <v>136</v>
      </c>
      <c r="AG119" s="986"/>
      <c r="AH119" s="986"/>
      <c r="AI119" s="986"/>
      <c r="AJ119" s="987"/>
      <c r="AK119" s="988" t="s">
        <v>136</v>
      </c>
      <c r="AL119" s="986"/>
      <c r="AM119" s="986"/>
      <c r="AN119" s="986"/>
      <c r="AO119" s="987"/>
      <c r="AP119" s="989" t="s">
        <v>136</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459</v>
      </c>
      <c r="BP119" s="1100"/>
      <c r="BQ119" s="1091">
        <v>4919381</v>
      </c>
      <c r="BR119" s="1092"/>
      <c r="BS119" s="1092"/>
      <c r="BT119" s="1092"/>
      <c r="BU119" s="1092"/>
      <c r="BV119" s="1092">
        <v>4563156</v>
      </c>
      <c r="BW119" s="1092"/>
      <c r="BX119" s="1092"/>
      <c r="BY119" s="1092"/>
      <c r="BZ119" s="1092"/>
      <c r="CA119" s="1092">
        <v>4178020</v>
      </c>
      <c r="CB119" s="1092"/>
      <c r="CC119" s="1092"/>
      <c r="CD119" s="1092"/>
      <c r="CE119" s="1092"/>
      <c r="CF119" s="1093"/>
      <c r="CG119" s="1094"/>
      <c r="CH119" s="1094"/>
      <c r="CI119" s="1094"/>
      <c r="CJ119" s="1095"/>
      <c r="CK119" s="1041"/>
      <c r="CL119" s="1042"/>
      <c r="CM119" s="1096" t="s">
        <v>460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1340</v>
      </c>
      <c r="DH119" s="1078"/>
      <c r="DI119" s="1078"/>
      <c r="DJ119" s="1078"/>
      <c r="DK119" s="1079"/>
      <c r="DL119" s="1077">
        <v>1277</v>
      </c>
      <c r="DM119" s="1078"/>
      <c r="DN119" s="1078"/>
      <c r="DO119" s="1078"/>
      <c r="DP119" s="1079"/>
      <c r="DQ119" s="1077">
        <v>892</v>
      </c>
      <c r="DR119" s="1078"/>
      <c r="DS119" s="1078"/>
      <c r="DT119" s="1078"/>
      <c r="DU119" s="1079"/>
      <c r="DV119" s="1080">
        <v>0</v>
      </c>
      <c r="DW119" s="1081"/>
      <c r="DX119" s="1081"/>
      <c r="DY119" s="1081"/>
      <c r="DZ119" s="1082"/>
    </row>
    <row r="120" spans="1:130" s="247" customFormat="1" ht="26.25" customHeight="1" x14ac:dyDescent="0.15">
      <c r="A120" s="1153"/>
      <c r="B120" s="1040"/>
      <c r="C120" s="1010" t="s">
        <v>437</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136</v>
      </c>
      <c r="AB120" s="1053"/>
      <c r="AC120" s="1053"/>
      <c r="AD120" s="1053"/>
      <c r="AE120" s="1054"/>
      <c r="AF120" s="1055" t="s">
        <v>434</v>
      </c>
      <c r="AG120" s="1053"/>
      <c r="AH120" s="1053"/>
      <c r="AI120" s="1053"/>
      <c r="AJ120" s="1054"/>
      <c r="AK120" s="1055" t="s">
        <v>434</v>
      </c>
      <c r="AL120" s="1053"/>
      <c r="AM120" s="1053"/>
      <c r="AN120" s="1053"/>
      <c r="AO120" s="1054"/>
      <c r="AP120" s="1056" t="s">
        <v>136</v>
      </c>
      <c r="AQ120" s="1057"/>
      <c r="AR120" s="1057"/>
      <c r="AS120" s="1057"/>
      <c r="AT120" s="1058"/>
      <c r="AU120" s="1083" t="s">
        <v>461</v>
      </c>
      <c r="AV120" s="1084"/>
      <c r="AW120" s="1084"/>
      <c r="AX120" s="1084"/>
      <c r="AY120" s="1085"/>
      <c r="AZ120" s="1034" t="s">
        <v>462</v>
      </c>
      <c r="BA120" s="983"/>
      <c r="BB120" s="983"/>
      <c r="BC120" s="983"/>
      <c r="BD120" s="983"/>
      <c r="BE120" s="983"/>
      <c r="BF120" s="983"/>
      <c r="BG120" s="983"/>
      <c r="BH120" s="983"/>
      <c r="BI120" s="983"/>
      <c r="BJ120" s="983"/>
      <c r="BK120" s="983"/>
      <c r="BL120" s="983"/>
      <c r="BM120" s="983"/>
      <c r="BN120" s="983"/>
      <c r="BO120" s="983"/>
      <c r="BP120" s="984"/>
      <c r="BQ120" s="1020">
        <v>1068324</v>
      </c>
      <c r="BR120" s="1021"/>
      <c r="BS120" s="1021"/>
      <c r="BT120" s="1021"/>
      <c r="BU120" s="1021"/>
      <c r="BV120" s="1021">
        <v>945100</v>
      </c>
      <c r="BW120" s="1021"/>
      <c r="BX120" s="1021"/>
      <c r="BY120" s="1021"/>
      <c r="BZ120" s="1021"/>
      <c r="CA120" s="1021">
        <v>976322</v>
      </c>
      <c r="CB120" s="1021"/>
      <c r="CC120" s="1021"/>
      <c r="CD120" s="1021"/>
      <c r="CE120" s="1021"/>
      <c r="CF120" s="1035">
        <v>51</v>
      </c>
      <c r="CG120" s="1036"/>
      <c r="CH120" s="1036"/>
      <c r="CI120" s="1036"/>
      <c r="CJ120" s="1036"/>
      <c r="CK120" s="1101" t="s">
        <v>463</v>
      </c>
      <c r="CL120" s="1102"/>
      <c r="CM120" s="1102"/>
      <c r="CN120" s="1102"/>
      <c r="CO120" s="1103"/>
      <c r="CP120" s="1109" t="s">
        <v>464</v>
      </c>
      <c r="CQ120" s="1110"/>
      <c r="CR120" s="1110"/>
      <c r="CS120" s="1110"/>
      <c r="CT120" s="1110"/>
      <c r="CU120" s="1110"/>
      <c r="CV120" s="1110"/>
      <c r="CW120" s="1110"/>
      <c r="CX120" s="1110"/>
      <c r="CY120" s="1110"/>
      <c r="CZ120" s="1110"/>
      <c r="DA120" s="1110"/>
      <c r="DB120" s="1110"/>
      <c r="DC120" s="1110"/>
      <c r="DD120" s="1110"/>
      <c r="DE120" s="1110"/>
      <c r="DF120" s="1111"/>
      <c r="DG120" s="1020">
        <v>150543</v>
      </c>
      <c r="DH120" s="1021"/>
      <c r="DI120" s="1021"/>
      <c r="DJ120" s="1021"/>
      <c r="DK120" s="1021"/>
      <c r="DL120" s="1021">
        <v>148092</v>
      </c>
      <c r="DM120" s="1021"/>
      <c r="DN120" s="1021"/>
      <c r="DO120" s="1021"/>
      <c r="DP120" s="1021"/>
      <c r="DQ120" s="1021">
        <v>127313</v>
      </c>
      <c r="DR120" s="1021"/>
      <c r="DS120" s="1021"/>
      <c r="DT120" s="1021"/>
      <c r="DU120" s="1021"/>
      <c r="DV120" s="1022">
        <v>6.7</v>
      </c>
      <c r="DW120" s="1022"/>
      <c r="DX120" s="1022"/>
      <c r="DY120" s="1022"/>
      <c r="DZ120" s="1023"/>
    </row>
    <row r="121" spans="1:130" s="247" customFormat="1" ht="26.25" customHeight="1" x14ac:dyDescent="0.15">
      <c r="A121" s="1153"/>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434</v>
      </c>
      <c r="AB121" s="1053"/>
      <c r="AC121" s="1053"/>
      <c r="AD121" s="1053"/>
      <c r="AE121" s="1054"/>
      <c r="AF121" s="1055" t="s">
        <v>434</v>
      </c>
      <c r="AG121" s="1053"/>
      <c r="AH121" s="1053"/>
      <c r="AI121" s="1053"/>
      <c r="AJ121" s="1054"/>
      <c r="AK121" s="1055" t="s">
        <v>434</v>
      </c>
      <c r="AL121" s="1053"/>
      <c r="AM121" s="1053"/>
      <c r="AN121" s="1053"/>
      <c r="AO121" s="1054"/>
      <c r="AP121" s="1056" t="s">
        <v>136</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t="s">
        <v>136</v>
      </c>
      <c r="BR121" s="1014"/>
      <c r="BS121" s="1014"/>
      <c r="BT121" s="1014"/>
      <c r="BU121" s="1014"/>
      <c r="BV121" s="1014" t="s">
        <v>434</v>
      </c>
      <c r="BW121" s="1014"/>
      <c r="BX121" s="1014"/>
      <c r="BY121" s="1014"/>
      <c r="BZ121" s="1014"/>
      <c r="CA121" s="1014" t="s">
        <v>136</v>
      </c>
      <c r="CB121" s="1014"/>
      <c r="CC121" s="1014"/>
      <c r="CD121" s="1014"/>
      <c r="CE121" s="1014"/>
      <c r="CF121" s="1008" t="s">
        <v>434</v>
      </c>
      <c r="CG121" s="1009"/>
      <c r="CH121" s="1009"/>
      <c r="CI121" s="1009"/>
      <c r="CJ121" s="1009"/>
      <c r="CK121" s="1104"/>
      <c r="CL121" s="1105"/>
      <c r="CM121" s="1105"/>
      <c r="CN121" s="1105"/>
      <c r="CO121" s="1106"/>
      <c r="CP121" s="1114" t="s">
        <v>403</v>
      </c>
      <c r="CQ121" s="1115"/>
      <c r="CR121" s="1115"/>
      <c r="CS121" s="1115"/>
      <c r="CT121" s="1115"/>
      <c r="CU121" s="1115"/>
      <c r="CV121" s="1115"/>
      <c r="CW121" s="1115"/>
      <c r="CX121" s="1115"/>
      <c r="CY121" s="1115"/>
      <c r="CZ121" s="1115"/>
      <c r="DA121" s="1115"/>
      <c r="DB121" s="1115"/>
      <c r="DC121" s="1115"/>
      <c r="DD121" s="1115"/>
      <c r="DE121" s="1115"/>
      <c r="DF121" s="1116"/>
      <c r="DG121" s="1013">
        <v>11899</v>
      </c>
      <c r="DH121" s="1014"/>
      <c r="DI121" s="1014"/>
      <c r="DJ121" s="1014"/>
      <c r="DK121" s="1014"/>
      <c r="DL121" s="1014">
        <v>8818</v>
      </c>
      <c r="DM121" s="1014"/>
      <c r="DN121" s="1014"/>
      <c r="DO121" s="1014"/>
      <c r="DP121" s="1014"/>
      <c r="DQ121" s="1014">
        <v>10871</v>
      </c>
      <c r="DR121" s="1014"/>
      <c r="DS121" s="1014"/>
      <c r="DT121" s="1014"/>
      <c r="DU121" s="1014"/>
      <c r="DV121" s="1015">
        <v>0.6</v>
      </c>
      <c r="DW121" s="1015"/>
      <c r="DX121" s="1015"/>
      <c r="DY121" s="1015"/>
      <c r="DZ121" s="1016"/>
    </row>
    <row r="122" spans="1:130" s="247" customFormat="1" ht="26.25" customHeight="1" x14ac:dyDescent="0.15">
      <c r="A122" s="1153"/>
      <c r="B122" s="1040"/>
      <c r="C122" s="1010" t="s">
        <v>447</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136</v>
      </c>
      <c r="AB122" s="1053"/>
      <c r="AC122" s="1053"/>
      <c r="AD122" s="1053"/>
      <c r="AE122" s="1054"/>
      <c r="AF122" s="1055" t="s">
        <v>434</v>
      </c>
      <c r="AG122" s="1053"/>
      <c r="AH122" s="1053"/>
      <c r="AI122" s="1053"/>
      <c r="AJ122" s="1054"/>
      <c r="AK122" s="1055" t="s">
        <v>434</v>
      </c>
      <c r="AL122" s="1053"/>
      <c r="AM122" s="1053"/>
      <c r="AN122" s="1053"/>
      <c r="AO122" s="1054"/>
      <c r="AP122" s="1056" t="s">
        <v>434</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2661289</v>
      </c>
      <c r="BR122" s="1092"/>
      <c r="BS122" s="1092"/>
      <c r="BT122" s="1092"/>
      <c r="BU122" s="1092"/>
      <c r="BV122" s="1092">
        <v>2649550</v>
      </c>
      <c r="BW122" s="1092"/>
      <c r="BX122" s="1092"/>
      <c r="BY122" s="1092"/>
      <c r="BZ122" s="1092"/>
      <c r="CA122" s="1092">
        <v>2607496</v>
      </c>
      <c r="CB122" s="1092"/>
      <c r="CC122" s="1092"/>
      <c r="CD122" s="1092"/>
      <c r="CE122" s="1092"/>
      <c r="CF122" s="1112">
        <v>136.30000000000001</v>
      </c>
      <c r="CG122" s="1113"/>
      <c r="CH122" s="1113"/>
      <c r="CI122" s="1113"/>
      <c r="CJ122" s="1113"/>
      <c r="CK122" s="1104"/>
      <c r="CL122" s="1105"/>
      <c r="CM122" s="1105"/>
      <c r="CN122" s="1105"/>
      <c r="CO122" s="1106"/>
      <c r="CP122" s="1114" t="s">
        <v>468</v>
      </c>
      <c r="CQ122" s="1115"/>
      <c r="CR122" s="1115"/>
      <c r="CS122" s="1115"/>
      <c r="CT122" s="1115"/>
      <c r="CU122" s="1115"/>
      <c r="CV122" s="1115"/>
      <c r="CW122" s="1115"/>
      <c r="CX122" s="1115"/>
      <c r="CY122" s="1115"/>
      <c r="CZ122" s="1115"/>
      <c r="DA122" s="1115"/>
      <c r="DB122" s="1115"/>
      <c r="DC122" s="1115"/>
      <c r="DD122" s="1115"/>
      <c r="DE122" s="1115"/>
      <c r="DF122" s="1116"/>
      <c r="DG122" s="1013">
        <v>65528</v>
      </c>
      <c r="DH122" s="1014"/>
      <c r="DI122" s="1014"/>
      <c r="DJ122" s="1014"/>
      <c r="DK122" s="1014"/>
      <c r="DL122" s="1014">
        <v>39704</v>
      </c>
      <c r="DM122" s="1014"/>
      <c r="DN122" s="1014"/>
      <c r="DO122" s="1014"/>
      <c r="DP122" s="1014"/>
      <c r="DQ122" s="1014">
        <v>6885</v>
      </c>
      <c r="DR122" s="1014"/>
      <c r="DS122" s="1014"/>
      <c r="DT122" s="1014"/>
      <c r="DU122" s="1014"/>
      <c r="DV122" s="1015">
        <v>0.4</v>
      </c>
      <c r="DW122" s="1015"/>
      <c r="DX122" s="1015"/>
      <c r="DY122" s="1015"/>
      <c r="DZ122" s="1016"/>
    </row>
    <row r="123" spans="1:130" s="247" customFormat="1" ht="26.25" customHeight="1" x14ac:dyDescent="0.15">
      <c r="A123" s="1153"/>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434</v>
      </c>
      <c r="AB123" s="1053"/>
      <c r="AC123" s="1053"/>
      <c r="AD123" s="1053"/>
      <c r="AE123" s="1054"/>
      <c r="AF123" s="1055" t="s">
        <v>136</v>
      </c>
      <c r="AG123" s="1053"/>
      <c r="AH123" s="1053"/>
      <c r="AI123" s="1053"/>
      <c r="AJ123" s="1054"/>
      <c r="AK123" s="1055" t="s">
        <v>434</v>
      </c>
      <c r="AL123" s="1053"/>
      <c r="AM123" s="1053"/>
      <c r="AN123" s="1053"/>
      <c r="AO123" s="1054"/>
      <c r="AP123" s="1056" t="s">
        <v>136</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469</v>
      </c>
      <c r="BP123" s="1100"/>
      <c r="BQ123" s="1159">
        <v>3729613</v>
      </c>
      <c r="BR123" s="1160"/>
      <c r="BS123" s="1160"/>
      <c r="BT123" s="1160"/>
      <c r="BU123" s="1160"/>
      <c r="BV123" s="1160">
        <v>3594650</v>
      </c>
      <c r="BW123" s="1160"/>
      <c r="BX123" s="1160"/>
      <c r="BY123" s="1160"/>
      <c r="BZ123" s="1160"/>
      <c r="CA123" s="1160">
        <v>3583818</v>
      </c>
      <c r="CB123" s="1160"/>
      <c r="CC123" s="1160"/>
      <c r="CD123" s="1160"/>
      <c r="CE123" s="1160"/>
      <c r="CF123" s="1093"/>
      <c r="CG123" s="1094"/>
      <c r="CH123" s="1094"/>
      <c r="CI123" s="1094"/>
      <c r="CJ123" s="1095"/>
      <c r="CK123" s="1104"/>
      <c r="CL123" s="1105"/>
      <c r="CM123" s="1105"/>
      <c r="CN123" s="1105"/>
      <c r="CO123" s="1106"/>
      <c r="CP123" s="1114" t="s">
        <v>470</v>
      </c>
      <c r="CQ123" s="1115"/>
      <c r="CR123" s="1115"/>
      <c r="CS123" s="1115"/>
      <c r="CT123" s="1115"/>
      <c r="CU123" s="1115"/>
      <c r="CV123" s="1115"/>
      <c r="CW123" s="1115"/>
      <c r="CX123" s="1115"/>
      <c r="CY123" s="1115"/>
      <c r="CZ123" s="1115"/>
      <c r="DA123" s="1115"/>
      <c r="DB123" s="1115"/>
      <c r="DC123" s="1115"/>
      <c r="DD123" s="1115"/>
      <c r="DE123" s="1115"/>
      <c r="DF123" s="1116"/>
      <c r="DG123" s="1052" t="s">
        <v>434</v>
      </c>
      <c r="DH123" s="1053"/>
      <c r="DI123" s="1053"/>
      <c r="DJ123" s="1053"/>
      <c r="DK123" s="1054"/>
      <c r="DL123" s="1055" t="s">
        <v>434</v>
      </c>
      <c r="DM123" s="1053"/>
      <c r="DN123" s="1053"/>
      <c r="DO123" s="1053"/>
      <c r="DP123" s="1054"/>
      <c r="DQ123" s="1055" t="s">
        <v>434</v>
      </c>
      <c r="DR123" s="1053"/>
      <c r="DS123" s="1053"/>
      <c r="DT123" s="1053"/>
      <c r="DU123" s="1054"/>
      <c r="DV123" s="1056" t="s">
        <v>434</v>
      </c>
      <c r="DW123" s="1057"/>
      <c r="DX123" s="1057"/>
      <c r="DY123" s="1057"/>
      <c r="DZ123" s="1058"/>
    </row>
    <row r="124" spans="1:130" s="247" customFormat="1" ht="26.25" customHeight="1" thickBot="1" x14ac:dyDescent="0.2">
      <c r="A124" s="1153"/>
      <c r="B124" s="1040"/>
      <c r="C124" s="1010" t="s">
        <v>456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434</v>
      </c>
      <c r="AB124" s="1053"/>
      <c r="AC124" s="1053"/>
      <c r="AD124" s="1053"/>
      <c r="AE124" s="1054"/>
      <c r="AF124" s="1055" t="s">
        <v>434</v>
      </c>
      <c r="AG124" s="1053"/>
      <c r="AH124" s="1053"/>
      <c r="AI124" s="1053"/>
      <c r="AJ124" s="1054"/>
      <c r="AK124" s="1055" t="s">
        <v>434</v>
      </c>
      <c r="AL124" s="1053"/>
      <c r="AM124" s="1053"/>
      <c r="AN124" s="1053"/>
      <c r="AO124" s="1054"/>
      <c r="AP124" s="1056" t="s">
        <v>434</v>
      </c>
      <c r="AQ124" s="1057"/>
      <c r="AR124" s="1057"/>
      <c r="AS124" s="1057"/>
      <c r="AT124" s="1058"/>
      <c r="AU124" s="1155" t="s">
        <v>471</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60.8</v>
      </c>
      <c r="BR124" s="1122"/>
      <c r="BS124" s="1122"/>
      <c r="BT124" s="1122"/>
      <c r="BU124" s="1122"/>
      <c r="BV124" s="1122">
        <v>50.7</v>
      </c>
      <c r="BW124" s="1122"/>
      <c r="BX124" s="1122"/>
      <c r="BY124" s="1122"/>
      <c r="BZ124" s="1122"/>
      <c r="CA124" s="1122">
        <v>31</v>
      </c>
      <c r="CB124" s="1122"/>
      <c r="CC124" s="1122"/>
      <c r="CD124" s="1122"/>
      <c r="CE124" s="1122"/>
      <c r="CF124" s="1123"/>
      <c r="CG124" s="1124"/>
      <c r="CH124" s="1124"/>
      <c r="CI124" s="1124"/>
      <c r="CJ124" s="1125"/>
      <c r="CK124" s="1107"/>
      <c r="CL124" s="1107"/>
      <c r="CM124" s="1107"/>
      <c r="CN124" s="1107"/>
      <c r="CO124" s="1108"/>
      <c r="CP124" s="1114" t="s">
        <v>472</v>
      </c>
      <c r="CQ124" s="1115"/>
      <c r="CR124" s="1115"/>
      <c r="CS124" s="1115"/>
      <c r="CT124" s="1115"/>
      <c r="CU124" s="1115"/>
      <c r="CV124" s="1115"/>
      <c r="CW124" s="1115"/>
      <c r="CX124" s="1115"/>
      <c r="CY124" s="1115"/>
      <c r="CZ124" s="1115"/>
      <c r="DA124" s="1115"/>
      <c r="DB124" s="1115"/>
      <c r="DC124" s="1115"/>
      <c r="DD124" s="1115"/>
      <c r="DE124" s="1115"/>
      <c r="DF124" s="1116"/>
      <c r="DG124" s="1099" t="s">
        <v>434</v>
      </c>
      <c r="DH124" s="1078"/>
      <c r="DI124" s="1078"/>
      <c r="DJ124" s="1078"/>
      <c r="DK124" s="1079"/>
      <c r="DL124" s="1077" t="s">
        <v>434</v>
      </c>
      <c r="DM124" s="1078"/>
      <c r="DN124" s="1078"/>
      <c r="DO124" s="1078"/>
      <c r="DP124" s="1079"/>
      <c r="DQ124" s="1077" t="s">
        <v>434</v>
      </c>
      <c r="DR124" s="1078"/>
      <c r="DS124" s="1078"/>
      <c r="DT124" s="1078"/>
      <c r="DU124" s="1079"/>
      <c r="DV124" s="1080" t="s">
        <v>434</v>
      </c>
      <c r="DW124" s="1081"/>
      <c r="DX124" s="1081"/>
      <c r="DY124" s="1081"/>
      <c r="DZ124" s="1082"/>
    </row>
    <row r="125" spans="1:130" s="247" customFormat="1" ht="26.25" customHeight="1" x14ac:dyDescent="0.15">
      <c r="A125" s="1153"/>
      <c r="B125" s="1040"/>
      <c r="C125" s="1010" t="s">
        <v>458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434</v>
      </c>
      <c r="AB125" s="1053"/>
      <c r="AC125" s="1053"/>
      <c r="AD125" s="1053"/>
      <c r="AE125" s="1054"/>
      <c r="AF125" s="1055" t="s">
        <v>136</v>
      </c>
      <c r="AG125" s="1053"/>
      <c r="AH125" s="1053"/>
      <c r="AI125" s="1053"/>
      <c r="AJ125" s="1054"/>
      <c r="AK125" s="1055" t="s">
        <v>434</v>
      </c>
      <c r="AL125" s="1053"/>
      <c r="AM125" s="1053"/>
      <c r="AN125" s="1053"/>
      <c r="AO125" s="1054"/>
      <c r="AP125" s="1056" t="s">
        <v>136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473</v>
      </c>
      <c r="CL125" s="1102"/>
      <c r="CM125" s="1102"/>
      <c r="CN125" s="1102"/>
      <c r="CO125" s="1103"/>
      <c r="CP125" s="1034" t="s">
        <v>474</v>
      </c>
      <c r="CQ125" s="983"/>
      <c r="CR125" s="983"/>
      <c r="CS125" s="983"/>
      <c r="CT125" s="983"/>
      <c r="CU125" s="983"/>
      <c r="CV125" s="983"/>
      <c r="CW125" s="983"/>
      <c r="CX125" s="983"/>
      <c r="CY125" s="983"/>
      <c r="CZ125" s="983"/>
      <c r="DA125" s="983"/>
      <c r="DB125" s="983"/>
      <c r="DC125" s="983"/>
      <c r="DD125" s="983"/>
      <c r="DE125" s="983"/>
      <c r="DF125" s="984"/>
      <c r="DG125" s="1020" t="s">
        <v>434</v>
      </c>
      <c r="DH125" s="1021"/>
      <c r="DI125" s="1021"/>
      <c r="DJ125" s="1021"/>
      <c r="DK125" s="1021"/>
      <c r="DL125" s="1021" t="s">
        <v>434</v>
      </c>
      <c r="DM125" s="1021"/>
      <c r="DN125" s="1021"/>
      <c r="DO125" s="1021"/>
      <c r="DP125" s="1021"/>
      <c r="DQ125" s="1021" t="s">
        <v>434</v>
      </c>
      <c r="DR125" s="1021"/>
      <c r="DS125" s="1021"/>
      <c r="DT125" s="1021"/>
      <c r="DU125" s="1021"/>
      <c r="DV125" s="1022" t="s">
        <v>434</v>
      </c>
      <c r="DW125" s="1022"/>
      <c r="DX125" s="1022"/>
      <c r="DY125" s="1022"/>
      <c r="DZ125" s="1023"/>
    </row>
    <row r="126" spans="1:130" s="247" customFormat="1" ht="26.25" customHeight="1" thickBot="1" x14ac:dyDescent="0.2">
      <c r="A126" s="1153"/>
      <c r="B126" s="1040"/>
      <c r="C126" s="1010" t="s">
        <v>460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365</v>
      </c>
      <c r="AB126" s="1053"/>
      <c r="AC126" s="1053"/>
      <c r="AD126" s="1053"/>
      <c r="AE126" s="1054"/>
      <c r="AF126" s="1055">
        <v>387</v>
      </c>
      <c r="AG126" s="1053"/>
      <c r="AH126" s="1053"/>
      <c r="AI126" s="1053"/>
      <c r="AJ126" s="1054"/>
      <c r="AK126" s="1055">
        <v>151</v>
      </c>
      <c r="AL126" s="1053"/>
      <c r="AM126" s="1053"/>
      <c r="AN126" s="1053"/>
      <c r="AO126" s="1054"/>
      <c r="AP126" s="1056">
        <v>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475</v>
      </c>
      <c r="CQ126" s="1044"/>
      <c r="CR126" s="1044"/>
      <c r="CS126" s="1044"/>
      <c r="CT126" s="1044"/>
      <c r="CU126" s="1044"/>
      <c r="CV126" s="1044"/>
      <c r="CW126" s="1044"/>
      <c r="CX126" s="1044"/>
      <c r="CY126" s="1044"/>
      <c r="CZ126" s="1044"/>
      <c r="DA126" s="1044"/>
      <c r="DB126" s="1044"/>
      <c r="DC126" s="1044"/>
      <c r="DD126" s="1044"/>
      <c r="DE126" s="1044"/>
      <c r="DF126" s="1045"/>
      <c r="DG126" s="1013" t="s">
        <v>136</v>
      </c>
      <c r="DH126" s="1014"/>
      <c r="DI126" s="1014"/>
      <c r="DJ126" s="1014"/>
      <c r="DK126" s="1014"/>
      <c r="DL126" s="1014" t="s">
        <v>434</v>
      </c>
      <c r="DM126" s="1014"/>
      <c r="DN126" s="1014"/>
      <c r="DO126" s="1014"/>
      <c r="DP126" s="1014"/>
      <c r="DQ126" s="1014" t="s">
        <v>434</v>
      </c>
      <c r="DR126" s="1014"/>
      <c r="DS126" s="1014"/>
      <c r="DT126" s="1014"/>
      <c r="DU126" s="1014"/>
      <c r="DV126" s="1015" t="s">
        <v>434</v>
      </c>
      <c r="DW126" s="1015"/>
      <c r="DX126" s="1015"/>
      <c r="DY126" s="1015"/>
      <c r="DZ126" s="1016"/>
    </row>
    <row r="127" spans="1:130" s="247" customFormat="1" ht="26.25" customHeight="1" x14ac:dyDescent="0.15">
      <c r="A127" s="1154"/>
      <c r="B127" s="1042"/>
      <c r="C127" s="1096" t="s">
        <v>476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434</v>
      </c>
      <c r="AB127" s="1053"/>
      <c r="AC127" s="1053"/>
      <c r="AD127" s="1053"/>
      <c r="AE127" s="1054"/>
      <c r="AF127" s="1055" t="s">
        <v>434</v>
      </c>
      <c r="AG127" s="1053"/>
      <c r="AH127" s="1053"/>
      <c r="AI127" s="1053"/>
      <c r="AJ127" s="1054"/>
      <c r="AK127" s="1055" t="s">
        <v>434</v>
      </c>
      <c r="AL127" s="1053"/>
      <c r="AM127" s="1053"/>
      <c r="AN127" s="1053"/>
      <c r="AO127" s="1054"/>
      <c r="AP127" s="1056" t="s">
        <v>434</v>
      </c>
      <c r="AQ127" s="1057"/>
      <c r="AR127" s="1057"/>
      <c r="AS127" s="1057"/>
      <c r="AT127" s="1058"/>
      <c r="AU127" s="283"/>
      <c r="AV127" s="283"/>
      <c r="AW127" s="283"/>
      <c r="AX127" s="1126" t="s">
        <v>477</v>
      </c>
      <c r="AY127" s="1127"/>
      <c r="AZ127" s="1127"/>
      <c r="BA127" s="1127"/>
      <c r="BB127" s="1127"/>
      <c r="BC127" s="1127"/>
      <c r="BD127" s="1127"/>
      <c r="BE127" s="1128"/>
      <c r="BF127" s="1129" t="s">
        <v>478</v>
      </c>
      <c r="BG127" s="1127"/>
      <c r="BH127" s="1127"/>
      <c r="BI127" s="1127"/>
      <c r="BJ127" s="1127"/>
      <c r="BK127" s="1127"/>
      <c r="BL127" s="1128"/>
      <c r="BM127" s="1129" t="s">
        <v>479</v>
      </c>
      <c r="BN127" s="1127"/>
      <c r="BO127" s="1127"/>
      <c r="BP127" s="1127"/>
      <c r="BQ127" s="1127"/>
      <c r="BR127" s="1127"/>
      <c r="BS127" s="1128"/>
      <c r="BT127" s="1129" t="s">
        <v>480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481</v>
      </c>
      <c r="CQ127" s="1044"/>
      <c r="CR127" s="1044"/>
      <c r="CS127" s="1044"/>
      <c r="CT127" s="1044"/>
      <c r="CU127" s="1044"/>
      <c r="CV127" s="1044"/>
      <c r="CW127" s="1044"/>
      <c r="CX127" s="1044"/>
      <c r="CY127" s="1044"/>
      <c r="CZ127" s="1044"/>
      <c r="DA127" s="1044"/>
      <c r="DB127" s="1044"/>
      <c r="DC127" s="1044"/>
      <c r="DD127" s="1044"/>
      <c r="DE127" s="1044"/>
      <c r="DF127" s="1045"/>
      <c r="DG127" s="1013" t="s">
        <v>136</v>
      </c>
      <c r="DH127" s="1014"/>
      <c r="DI127" s="1014"/>
      <c r="DJ127" s="1014"/>
      <c r="DK127" s="1014"/>
      <c r="DL127" s="1014" t="s">
        <v>434</v>
      </c>
      <c r="DM127" s="1014"/>
      <c r="DN127" s="1014"/>
      <c r="DO127" s="1014"/>
      <c r="DP127" s="1014"/>
      <c r="DQ127" s="1014" t="s">
        <v>434</v>
      </c>
      <c r="DR127" s="1014"/>
      <c r="DS127" s="1014"/>
      <c r="DT127" s="1014"/>
      <c r="DU127" s="1014"/>
      <c r="DV127" s="1015" t="s">
        <v>434</v>
      </c>
      <c r="DW127" s="1015"/>
      <c r="DX127" s="1015"/>
      <c r="DY127" s="1015"/>
      <c r="DZ127" s="1016"/>
    </row>
    <row r="128" spans="1:130" s="247" customFormat="1" ht="26.25" customHeight="1" thickBot="1" x14ac:dyDescent="0.2">
      <c r="A128" s="1137" t="s">
        <v>482</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483</v>
      </c>
      <c r="X128" s="1139"/>
      <c r="Y128" s="1139"/>
      <c r="Z128" s="1140"/>
      <c r="AA128" s="1141" t="s">
        <v>434</v>
      </c>
      <c r="AB128" s="1142"/>
      <c r="AC128" s="1142"/>
      <c r="AD128" s="1142"/>
      <c r="AE128" s="1143"/>
      <c r="AF128" s="1144" t="s">
        <v>434</v>
      </c>
      <c r="AG128" s="1142"/>
      <c r="AH128" s="1142"/>
      <c r="AI128" s="1142"/>
      <c r="AJ128" s="1143"/>
      <c r="AK128" s="1144" t="s">
        <v>434</v>
      </c>
      <c r="AL128" s="1142"/>
      <c r="AM128" s="1142"/>
      <c r="AN128" s="1142"/>
      <c r="AO128" s="1143"/>
      <c r="AP128" s="1145"/>
      <c r="AQ128" s="1146"/>
      <c r="AR128" s="1146"/>
      <c r="AS128" s="1146"/>
      <c r="AT128" s="1147"/>
      <c r="AU128" s="283"/>
      <c r="AV128" s="283"/>
      <c r="AW128" s="283"/>
      <c r="AX128" s="982" t="s">
        <v>484</v>
      </c>
      <c r="AY128" s="983"/>
      <c r="AZ128" s="983"/>
      <c r="BA128" s="983"/>
      <c r="BB128" s="983"/>
      <c r="BC128" s="983"/>
      <c r="BD128" s="983"/>
      <c r="BE128" s="984"/>
      <c r="BF128" s="1148" t="s">
        <v>434</v>
      </c>
      <c r="BG128" s="1149"/>
      <c r="BH128" s="1149"/>
      <c r="BI128" s="1149"/>
      <c r="BJ128" s="1149"/>
      <c r="BK128" s="1149"/>
      <c r="BL128" s="1150"/>
      <c r="BM128" s="1148">
        <v>15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485</v>
      </c>
      <c r="CQ128" s="1131"/>
      <c r="CR128" s="1131"/>
      <c r="CS128" s="1131"/>
      <c r="CT128" s="1131"/>
      <c r="CU128" s="1131"/>
      <c r="CV128" s="1131"/>
      <c r="CW128" s="1131"/>
      <c r="CX128" s="1131"/>
      <c r="CY128" s="1131"/>
      <c r="CZ128" s="1131"/>
      <c r="DA128" s="1131"/>
      <c r="DB128" s="1131"/>
      <c r="DC128" s="1131"/>
      <c r="DD128" s="1131"/>
      <c r="DE128" s="1131"/>
      <c r="DF128" s="1132"/>
      <c r="DG128" s="1133" t="s">
        <v>434</v>
      </c>
      <c r="DH128" s="1134"/>
      <c r="DI128" s="1134"/>
      <c r="DJ128" s="1134"/>
      <c r="DK128" s="1134"/>
      <c r="DL128" s="1134" t="s">
        <v>434</v>
      </c>
      <c r="DM128" s="1134"/>
      <c r="DN128" s="1134"/>
      <c r="DO128" s="1134"/>
      <c r="DP128" s="1134"/>
      <c r="DQ128" s="1134" t="s">
        <v>434</v>
      </c>
      <c r="DR128" s="1134"/>
      <c r="DS128" s="1134"/>
      <c r="DT128" s="1134"/>
      <c r="DU128" s="1134"/>
      <c r="DV128" s="1135" t="s">
        <v>434</v>
      </c>
      <c r="DW128" s="1135"/>
      <c r="DX128" s="1135"/>
      <c r="DY128" s="1135"/>
      <c r="DZ128" s="1136"/>
    </row>
    <row r="129" spans="1:131" s="247" customFormat="1" ht="26.25" customHeight="1" x14ac:dyDescent="0.15">
      <c r="A129" s="1024" t="s">
        <v>107</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486</v>
      </c>
      <c r="X129" s="1168"/>
      <c r="Y129" s="1168"/>
      <c r="Z129" s="1169"/>
      <c r="AA129" s="1052">
        <v>2167390</v>
      </c>
      <c r="AB129" s="1053"/>
      <c r="AC129" s="1053"/>
      <c r="AD129" s="1053"/>
      <c r="AE129" s="1054"/>
      <c r="AF129" s="1055">
        <v>2121621</v>
      </c>
      <c r="AG129" s="1053"/>
      <c r="AH129" s="1053"/>
      <c r="AI129" s="1053"/>
      <c r="AJ129" s="1054"/>
      <c r="AK129" s="1055">
        <v>2127117</v>
      </c>
      <c r="AL129" s="1053"/>
      <c r="AM129" s="1053"/>
      <c r="AN129" s="1053"/>
      <c r="AO129" s="1054"/>
      <c r="AP129" s="1170"/>
      <c r="AQ129" s="1171"/>
      <c r="AR129" s="1171"/>
      <c r="AS129" s="1171"/>
      <c r="AT129" s="1172"/>
      <c r="AU129" s="285"/>
      <c r="AV129" s="285"/>
      <c r="AW129" s="285"/>
      <c r="AX129" s="1161" t="s">
        <v>487</v>
      </c>
      <c r="AY129" s="1044"/>
      <c r="AZ129" s="1044"/>
      <c r="BA129" s="1044"/>
      <c r="BB129" s="1044"/>
      <c r="BC129" s="1044"/>
      <c r="BD129" s="1044"/>
      <c r="BE129" s="1045"/>
      <c r="BF129" s="1162" t="s">
        <v>434</v>
      </c>
      <c r="BG129" s="1163"/>
      <c r="BH129" s="1163"/>
      <c r="BI129" s="1163"/>
      <c r="BJ129" s="1163"/>
      <c r="BK129" s="1163"/>
      <c r="BL129" s="1164"/>
      <c r="BM129" s="1162">
        <v>20</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488</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489</v>
      </c>
      <c r="X130" s="1168"/>
      <c r="Y130" s="1168"/>
      <c r="Z130" s="1169"/>
      <c r="AA130" s="1052">
        <v>210787</v>
      </c>
      <c r="AB130" s="1053"/>
      <c r="AC130" s="1053"/>
      <c r="AD130" s="1053"/>
      <c r="AE130" s="1054"/>
      <c r="AF130" s="1055">
        <v>212455</v>
      </c>
      <c r="AG130" s="1053"/>
      <c r="AH130" s="1053"/>
      <c r="AI130" s="1053"/>
      <c r="AJ130" s="1054"/>
      <c r="AK130" s="1055">
        <v>214271</v>
      </c>
      <c r="AL130" s="1053"/>
      <c r="AM130" s="1053"/>
      <c r="AN130" s="1053"/>
      <c r="AO130" s="1054"/>
      <c r="AP130" s="1170"/>
      <c r="AQ130" s="1171"/>
      <c r="AR130" s="1171"/>
      <c r="AS130" s="1171"/>
      <c r="AT130" s="1172"/>
      <c r="AU130" s="285"/>
      <c r="AV130" s="285"/>
      <c r="AW130" s="285"/>
      <c r="AX130" s="1161" t="s">
        <v>490</v>
      </c>
      <c r="AY130" s="1044"/>
      <c r="AZ130" s="1044"/>
      <c r="BA130" s="1044"/>
      <c r="BB130" s="1044"/>
      <c r="BC130" s="1044"/>
      <c r="BD130" s="1044"/>
      <c r="BE130" s="1045"/>
      <c r="BF130" s="1198">
        <v>8.1999999999999993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491</v>
      </c>
      <c r="X131" s="1206"/>
      <c r="Y131" s="1206"/>
      <c r="Z131" s="1207"/>
      <c r="AA131" s="1099">
        <v>1956603</v>
      </c>
      <c r="AB131" s="1078"/>
      <c r="AC131" s="1078"/>
      <c r="AD131" s="1078"/>
      <c r="AE131" s="1079"/>
      <c r="AF131" s="1077">
        <v>1909166</v>
      </c>
      <c r="AG131" s="1078"/>
      <c r="AH131" s="1078"/>
      <c r="AI131" s="1078"/>
      <c r="AJ131" s="1079"/>
      <c r="AK131" s="1077">
        <v>1912846</v>
      </c>
      <c r="AL131" s="1078"/>
      <c r="AM131" s="1078"/>
      <c r="AN131" s="1078"/>
      <c r="AO131" s="1079"/>
      <c r="AP131" s="1208"/>
      <c r="AQ131" s="1209"/>
      <c r="AR131" s="1209"/>
      <c r="AS131" s="1209"/>
      <c r="AT131" s="1210"/>
      <c r="AU131" s="285"/>
      <c r="AV131" s="285"/>
      <c r="AW131" s="285"/>
      <c r="AX131" s="1180" t="s">
        <v>492</v>
      </c>
      <c r="AY131" s="1131"/>
      <c r="AZ131" s="1131"/>
      <c r="BA131" s="1131"/>
      <c r="BB131" s="1131"/>
      <c r="BC131" s="1131"/>
      <c r="BD131" s="1131"/>
      <c r="BE131" s="1132"/>
      <c r="BF131" s="1181">
        <v>31</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494</v>
      </c>
      <c r="W132" s="1191"/>
      <c r="X132" s="1191"/>
      <c r="Y132" s="1191"/>
      <c r="Z132" s="1192"/>
      <c r="AA132" s="1193">
        <v>8.4771923579999999</v>
      </c>
      <c r="AB132" s="1194"/>
      <c r="AC132" s="1194"/>
      <c r="AD132" s="1194"/>
      <c r="AE132" s="1195"/>
      <c r="AF132" s="1196">
        <v>8.2106532380000008</v>
      </c>
      <c r="AG132" s="1194"/>
      <c r="AH132" s="1194"/>
      <c r="AI132" s="1194"/>
      <c r="AJ132" s="1195"/>
      <c r="AK132" s="1196">
        <v>8.1887407559999996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495</v>
      </c>
      <c r="W133" s="1174"/>
      <c r="X133" s="1174"/>
      <c r="Y133" s="1174"/>
      <c r="Z133" s="1175"/>
      <c r="AA133" s="1176">
        <v>8</v>
      </c>
      <c r="AB133" s="1177"/>
      <c r="AC133" s="1177"/>
      <c r="AD133" s="1177"/>
      <c r="AE133" s="1178"/>
      <c r="AF133" s="1176">
        <v>8.5</v>
      </c>
      <c r="AG133" s="1177"/>
      <c r="AH133" s="1177"/>
      <c r="AI133" s="1177"/>
      <c r="AJ133" s="1178"/>
      <c r="AK133" s="1176">
        <v>8.1999999999999993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xnjmT/hzYtVh1PxzvUNY1zbAob2Tjy5GNEUmYmWAImslJRO07Eyxm09LNRii5nkrWL1mLHFdoLnSqBxgymAsgA==" saltValue="ycjSArY/a86WNQeZHMRFP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kvKngmNg0wZMOcVhlbx8wlauzSA6yfr/KpDM38huZG0VrU7Vds3x9+ZiIDBFiFFSPkqYhmyIWHf6UPtTY0nh/w==" saltValue="YP+7jVv+uubsoZRSQvvc9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5KB577cpjLR36wB2A9aR07xzkwxih+UyxziHY+q7i5G+oZ5SnaMJGyDNw3H3LTPhhlL/K/ckaZYTsmOXjfc8Q==" saltValue="YNEYliCHQAL6mBlXCNov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37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504</v>
      </c>
      <c r="AL9" s="1217"/>
      <c r="AM9" s="1217"/>
      <c r="AN9" s="1218"/>
      <c r="AO9" s="313">
        <v>622250</v>
      </c>
      <c r="AP9" s="313">
        <v>196666</v>
      </c>
      <c r="AQ9" s="314">
        <v>198046</v>
      </c>
      <c r="AR9" s="315">
        <v>-0.7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505</v>
      </c>
      <c r="AL10" s="1217"/>
      <c r="AM10" s="1217"/>
      <c r="AN10" s="1218"/>
      <c r="AO10" s="316">
        <v>9506</v>
      </c>
      <c r="AP10" s="316">
        <v>3004</v>
      </c>
      <c r="AQ10" s="317">
        <v>23470</v>
      </c>
      <c r="AR10" s="318">
        <v>-87.2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506</v>
      </c>
      <c r="AL11" s="1217"/>
      <c r="AM11" s="1217"/>
      <c r="AN11" s="1218"/>
      <c r="AO11" s="316">
        <v>110575</v>
      </c>
      <c r="AP11" s="316">
        <v>34948</v>
      </c>
      <c r="AQ11" s="317">
        <v>31217</v>
      </c>
      <c r="AR11" s="318">
        <v>12</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507</v>
      </c>
      <c r="AL12" s="1217"/>
      <c r="AM12" s="1217"/>
      <c r="AN12" s="1218"/>
      <c r="AO12" s="316" t="s">
        <v>508</v>
      </c>
      <c r="AP12" s="316" t="s">
        <v>508</v>
      </c>
      <c r="AQ12" s="317">
        <v>3147</v>
      </c>
      <c r="AR12" s="318" t="s">
        <v>508</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509</v>
      </c>
      <c r="AL13" s="1217"/>
      <c r="AM13" s="1217"/>
      <c r="AN13" s="1218"/>
      <c r="AO13" s="316" t="s">
        <v>508</v>
      </c>
      <c r="AP13" s="316" t="s">
        <v>508</v>
      </c>
      <c r="AQ13" s="317" t="s">
        <v>508</v>
      </c>
      <c r="AR13" s="318" t="s">
        <v>508</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510</v>
      </c>
      <c r="AL14" s="1217"/>
      <c r="AM14" s="1217"/>
      <c r="AN14" s="1218"/>
      <c r="AO14" s="316">
        <v>19248</v>
      </c>
      <c r="AP14" s="316">
        <v>6083</v>
      </c>
      <c r="AQ14" s="317">
        <v>10757</v>
      </c>
      <c r="AR14" s="318">
        <v>-43.5</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511</v>
      </c>
      <c r="AL15" s="1217"/>
      <c r="AM15" s="1217"/>
      <c r="AN15" s="1218"/>
      <c r="AO15" s="316">
        <v>5347</v>
      </c>
      <c r="AP15" s="316">
        <v>1690</v>
      </c>
      <c r="AQ15" s="317">
        <v>4810</v>
      </c>
      <c r="AR15" s="318">
        <v>-64.900000000000006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512</v>
      </c>
      <c r="AL16" s="1220"/>
      <c r="AM16" s="1220"/>
      <c r="AN16" s="1221"/>
      <c r="AO16" s="316">
        <v>-53861</v>
      </c>
      <c r="AP16" s="316">
        <v>-17023</v>
      </c>
      <c r="AQ16" s="317">
        <v>-18847</v>
      </c>
      <c r="AR16" s="318">
        <v>-9.6999999999999993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713065</v>
      </c>
      <c r="AP17" s="316">
        <v>225368</v>
      </c>
      <c r="AQ17" s="317">
        <v>252599</v>
      </c>
      <c r="AR17" s="318">
        <v>-10.8</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517</v>
      </c>
      <c r="AL21" s="1212"/>
      <c r="AM21" s="1212"/>
      <c r="AN21" s="1213"/>
      <c r="AO21" s="328">
        <v>17.07</v>
      </c>
      <c r="AP21" s="329">
        <v>22.36</v>
      </c>
      <c r="AQ21" s="330">
        <v>-5.29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518</v>
      </c>
      <c r="AL22" s="1212"/>
      <c r="AM22" s="1212"/>
      <c r="AN22" s="1213"/>
      <c r="AO22" s="333">
        <v>96.3</v>
      </c>
      <c r="AP22" s="334">
        <v>95.6</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522</v>
      </c>
      <c r="AL32" s="1228"/>
      <c r="AM32" s="1228"/>
      <c r="AN32" s="1229"/>
      <c r="AO32" s="343">
        <v>343423</v>
      </c>
      <c r="AP32" s="343">
        <v>108541</v>
      </c>
      <c r="AQ32" s="344">
        <v>139617</v>
      </c>
      <c r="AR32" s="345">
        <v>-22.3</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523</v>
      </c>
      <c r="AL33" s="1228"/>
      <c r="AM33" s="1228"/>
      <c r="AN33" s="1229"/>
      <c r="AO33" s="343" t="s">
        <v>508</v>
      </c>
      <c r="AP33" s="343" t="s">
        <v>508</v>
      </c>
      <c r="AQ33" s="344" t="s">
        <v>508</v>
      </c>
      <c r="AR33" s="345" t="s">
        <v>508</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524</v>
      </c>
      <c r="AL34" s="1228"/>
      <c r="AM34" s="1228"/>
      <c r="AN34" s="1229"/>
      <c r="AO34" s="343" t="s">
        <v>508</v>
      </c>
      <c r="AP34" s="343" t="s">
        <v>508</v>
      </c>
      <c r="AQ34" s="344">
        <v>5</v>
      </c>
      <c r="AR34" s="345" t="s">
        <v>508</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525</v>
      </c>
      <c r="AL35" s="1228"/>
      <c r="AM35" s="1228"/>
      <c r="AN35" s="1229"/>
      <c r="AO35" s="343">
        <v>8719</v>
      </c>
      <c r="AP35" s="343">
        <v>2756</v>
      </c>
      <c r="AQ35" s="344">
        <v>32699</v>
      </c>
      <c r="AR35" s="345">
        <v>-91.6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526</v>
      </c>
      <c r="AL36" s="1228"/>
      <c r="AM36" s="1228"/>
      <c r="AN36" s="1229"/>
      <c r="AO36" s="343">
        <v>18616</v>
      </c>
      <c r="AP36" s="343">
        <v>5884</v>
      </c>
      <c r="AQ36" s="344">
        <v>4068</v>
      </c>
      <c r="AR36" s="345">
        <v>44.6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527</v>
      </c>
      <c r="AL37" s="1228"/>
      <c r="AM37" s="1228"/>
      <c r="AN37" s="1229"/>
      <c r="AO37" s="343">
        <v>151</v>
      </c>
      <c r="AP37" s="343">
        <v>48</v>
      </c>
      <c r="AQ37" s="344">
        <v>1263</v>
      </c>
      <c r="AR37" s="345">
        <v>-96.2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528</v>
      </c>
      <c r="AL38" s="1231"/>
      <c r="AM38" s="1231"/>
      <c r="AN38" s="1232"/>
      <c r="AO38" s="346" t="s">
        <v>508</v>
      </c>
      <c r="AP38" s="346" t="s">
        <v>508</v>
      </c>
      <c r="AQ38" s="347">
        <v>23</v>
      </c>
      <c r="AR38" s="335" t="s">
        <v>508</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529</v>
      </c>
      <c r="AL39" s="1231"/>
      <c r="AM39" s="1231"/>
      <c r="AN39" s="1232"/>
      <c r="AO39" s="343" t="s">
        <v>508</v>
      </c>
      <c r="AP39" s="343" t="s">
        <v>508</v>
      </c>
      <c r="AQ39" s="344">
        <v>-8148</v>
      </c>
      <c r="AR39" s="345" t="s">
        <v>508</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530</v>
      </c>
      <c r="AL40" s="1228"/>
      <c r="AM40" s="1228"/>
      <c r="AN40" s="1229"/>
      <c r="AO40" s="343">
        <v>-214271</v>
      </c>
      <c r="AP40" s="343">
        <v>-67722</v>
      </c>
      <c r="AQ40" s="344">
        <v>-124721</v>
      </c>
      <c r="AR40" s="345">
        <v>-45.7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156638</v>
      </c>
      <c r="AP41" s="343">
        <v>49506</v>
      </c>
      <c r="AQ41" s="344">
        <v>44807</v>
      </c>
      <c r="AR41" s="345">
        <v>10.5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499</v>
      </c>
      <c r="AN49" s="1224" t="s">
        <v>534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553089</v>
      </c>
      <c r="AN51" s="365">
        <v>170812</v>
      </c>
      <c r="AO51" s="366">
        <v>-74.3</v>
      </c>
      <c r="AP51" s="367">
        <v>280458</v>
      </c>
      <c r="AQ51" s="368">
        <v>-15.8</v>
      </c>
      <c r="AR51" s="369">
        <v>-58.5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157971</v>
      </c>
      <c r="AN52" s="373">
        <v>48787</v>
      </c>
      <c r="AO52" s="374">
        <v>-47.5</v>
      </c>
      <c r="AP52" s="375">
        <v>127286</v>
      </c>
      <c r="AQ52" s="376">
        <v>0.4</v>
      </c>
      <c r="AR52" s="377">
        <v>-47.9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156675</v>
      </c>
      <c r="AN53" s="365">
        <v>48854</v>
      </c>
      <c r="AO53" s="366">
        <v>-71.400000000000006</v>
      </c>
      <c r="AP53" s="367">
        <v>291945</v>
      </c>
      <c r="AQ53" s="368">
        <v>4.0999999999999996</v>
      </c>
      <c r="AR53" s="369">
        <v>-75.5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102784</v>
      </c>
      <c r="AN54" s="373">
        <v>32050</v>
      </c>
      <c r="AO54" s="374">
        <v>-34.299999999999997</v>
      </c>
      <c r="AP54" s="375">
        <v>127651</v>
      </c>
      <c r="AQ54" s="376">
        <v>0.3</v>
      </c>
      <c r="AR54" s="377">
        <v>-34.6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1014881</v>
      </c>
      <c r="AN55" s="365">
        <v>316656</v>
      </c>
      <c r="AO55" s="366">
        <v>548.20000000000005</v>
      </c>
      <c r="AP55" s="367">
        <v>291173</v>
      </c>
      <c r="AQ55" s="368">
        <v>-0.3</v>
      </c>
      <c r="AR55" s="369">
        <v>548.5</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130936</v>
      </c>
      <c r="AN56" s="373">
        <v>40854</v>
      </c>
      <c r="AO56" s="374">
        <v>27.5</v>
      </c>
      <c r="AP56" s="375">
        <v>119071</v>
      </c>
      <c r="AQ56" s="376">
        <v>-6.7</v>
      </c>
      <c r="AR56" s="377">
        <v>34.200000000000003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265397</v>
      </c>
      <c r="AN57" s="365">
        <v>83432</v>
      </c>
      <c r="AO57" s="366">
        <v>-73.7</v>
      </c>
      <c r="AP57" s="367">
        <v>271581</v>
      </c>
      <c r="AQ57" s="368">
        <v>-6.7</v>
      </c>
      <c r="AR57" s="369">
        <v>-67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214876</v>
      </c>
      <c r="AN58" s="373">
        <v>67550</v>
      </c>
      <c r="AO58" s="374">
        <v>65.3</v>
      </c>
      <c r="AP58" s="375">
        <v>117844</v>
      </c>
      <c r="AQ58" s="376">
        <v>-1</v>
      </c>
      <c r="AR58" s="377">
        <v>66.3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98709</v>
      </c>
      <c r="AN59" s="365">
        <v>31198</v>
      </c>
      <c r="AO59" s="366">
        <v>-62.6</v>
      </c>
      <c r="AP59" s="367">
        <v>268375</v>
      </c>
      <c r="AQ59" s="368">
        <v>-1.2</v>
      </c>
      <c r="AR59" s="369">
        <v>-61.4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87094</v>
      </c>
      <c r="AN60" s="373">
        <v>27527</v>
      </c>
      <c r="AO60" s="374">
        <v>-59.2</v>
      </c>
      <c r="AP60" s="375">
        <v>119602</v>
      </c>
      <c r="AQ60" s="376">
        <v>1.5</v>
      </c>
      <c r="AR60" s="377">
        <v>-60.7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417750</v>
      </c>
      <c r="AN61" s="380">
        <v>130190</v>
      </c>
      <c r="AO61" s="381">
        <v>53.2</v>
      </c>
      <c r="AP61" s="382">
        <v>280706</v>
      </c>
      <c r="AQ61" s="383">
        <v>-4</v>
      </c>
      <c r="AR61" s="369">
        <v>57.2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138732</v>
      </c>
      <c r="AN62" s="373">
        <v>43354</v>
      </c>
      <c r="AO62" s="374">
        <v>-9.6</v>
      </c>
      <c r="AP62" s="375">
        <v>122291</v>
      </c>
      <c r="AQ62" s="376">
        <v>-1.1000000000000001</v>
      </c>
      <c r="AR62" s="377">
        <v>-8.5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SS93wN5wnacdJfV4r5bqkMuyEoaaqjCWGuf0DasQMLQ6ZDXWSg73feiaUlJyzaVDhWO8YBnJA6n07yARceli2g==" saltValue="h6LjcTaaAvK/pIRKWF02d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37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1" spans="125:125" ht="13.5" hidden="1" customHeight="1" x14ac:dyDescent="0.15">
      <c r="DU121" s="291"/>
    </row>
  </sheetData>
  <sheetProtection algorithmName="SHA-512" hashValue="q0R+VvYzXlmurmQXxwmo1g8hcUcmx0qzd/Q4N9CPAU8iYk3cUHlIticVffBoOxQHfrTLVY8AH85ZmUL+JqxG0Q==" saltValue="549nR8vVDh0qnN3M5eNlh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37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Sa7lGfstzayWNB0TMi2lxcRy1IYuQ5RcCM60EiqFfoYaZvuKGZGPaz9HccE0No8uNX4LW15gibNkp9P5zS85OA==" saltValue="1KfNCi0nosgOgaWJBy594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18.34</v>
      </c>
      <c r="G47" s="12">
        <v>18.73</v>
      </c>
      <c r="H47" s="12">
        <v>19.559999999999999</v>
      </c>
      <c r="I47" s="12">
        <v>18.62</v>
      </c>
      <c r="J47" s="13">
        <v>12.46</v>
      </c>
    </row>
    <row r="48" spans="2:10" ht="57.75" customHeight="1" x14ac:dyDescent="0.15">
      <c r="B48" s="14"/>
      <c r="C48" s="1238" t="s">
        <v>4</v>
      </c>
      <c r="D48" s="1238"/>
      <c r="E48" s="1239"/>
      <c r="F48" s="15">
        <v>7.05</v>
      </c>
      <c r="G48" s="16">
        <v>6.97</v>
      </c>
      <c r="H48" s="16">
        <v>5.9</v>
      </c>
      <c r="I48" s="16">
        <v>5.88</v>
      </c>
      <c r="J48" s="17">
        <v>5.05</v>
      </c>
    </row>
    <row r="49" spans="2:10" ht="57.75" customHeight="1" thickBot="1" x14ac:dyDescent="0.2">
      <c r="B49" s="18"/>
      <c r="C49" s="1240" t="s">
        <v>5</v>
      </c>
      <c r="D49" s="1240"/>
      <c r="E49" s="1241"/>
      <c r="F49" s="19">
        <v>2.2200000000000002</v>
      </c>
      <c r="G49" s="20">
        <v>4.17</v>
      </c>
      <c r="H49" s="20" t="s">
        <v>555</v>
      </c>
      <c r="I49" s="20">
        <v>7.91</v>
      </c>
      <c r="J49" s="21" t="s">
        <v>556</v>
      </c>
    </row>
    <row r="50" spans="2:10" ht="13.5" customHeight="1" x14ac:dyDescent="0.15"/>
  </sheetData>
  <sheetProtection algorithmName="SHA-512" hashValue="gHCO/J3svJjX6oJc2cM0cPKridrB241TA6QbC4To/eKM/y4l7FFE9IRQ5iuI1IaGMJY2vqhrY7W9TNkMTSvySA==" saltValue="A3xUUz/11sGiOwv1yCOS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2021-10-13T07:58:18Z</cp:lastPrinted>
  <dcterms:created xsi:type="dcterms:W3CDTF">2021-02-05T01:10:49Z</dcterms:created>
  <dcterms:modified xsi:type="dcterms:W3CDTF">2021-10-13T07:59:42Z</dcterms:modified>
  <cp:category/>
</cp:coreProperties>
</file>