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\\swan\kikaku\財政担当(2019～)\01_メール・掲示板等\R2\030113_★公営企業に係る経営比較分析表（令和元年度決算）の分析等について（依頼）\"/>
    </mc:Choice>
  </mc:AlternateContent>
  <xr:revisionPtr revIDLastSave="0" documentId="13_ncr:1_{093C8581-6486-4478-91D8-A7B643389E66}" xr6:coauthVersionLast="40" xr6:coauthVersionMax="40" xr10:uidLastSave="{00000000-0000-0000-0000-000000000000}"/>
  <workbookProtection workbookAlgorithmName="SHA-512" workbookHashValue="9yvGmc5L5g/8xfH7EzeiE8lFsTSUxACZP6Cf2R6zFuiHWX0r6RxV8lUDH72hs9U0qUu+48eDtb7AGq1aDdFfqQ==" workbookSaltValue="vP+dMJHPo9lEuAde+NWR3A==" workbookSpinCount="100000" lockStructure="1"/>
  <bookViews>
    <workbookView xWindow="0" yWindow="0" windowWidth="15360" windowHeight="7635" xr2:uid="{00000000-000D-0000-FFFF-FFFF00000000}"/>
  </bookViews>
  <sheets>
    <sheet name="法非適用_水道事業" sheetId="4" r:id="rId1"/>
    <sheet name="データ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AT8" i="4" s="1"/>
  <c r="R6" i="5"/>
  <c r="AL8" i="4" s="1"/>
  <c r="Q6" i="5"/>
  <c r="P6" i="5"/>
  <c r="O6" i="5"/>
  <c r="I10" i="4" s="1"/>
  <c r="N6" i="5"/>
  <c r="B10" i="4" s="1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BB10" i="4"/>
  <c r="AL10" i="4"/>
  <c r="W10" i="4"/>
  <c r="P10" i="4"/>
  <c r="BB8" i="4"/>
  <c r="AD8" i="4"/>
  <c r="W8" i="4"/>
  <c r="B8" i="4"/>
  <c r="B6" i="4"/>
</calcChain>
</file>

<file path=xl/sharedStrings.xml><?xml version="1.0" encoding="utf-8"?>
<sst xmlns="http://schemas.openxmlformats.org/spreadsheetml/2006/main" count="233" uniqueCount="117">
  <si>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</si>
  <si>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</si>
  <si>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</si>
  <si>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</si>
  <si>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</si>
  <si>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</si>
  <si>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</si>
  <si>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</si>
  <si>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</si>
  <si>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</si>
  <si>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</si>
  <si>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</si>
  <si>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</si>
  <si>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</si>
  <si>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</si>
  <si>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</si>
  <si>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</si>
  <si>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</si>
  <si>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</si>
  <si>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</si>
  <si>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</si>
  <si>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</si>
  <si>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</si>
  <si>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</si>
  <si>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</si>
  <si>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</si>
  <si>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</si>
  <si>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</si>
  <si>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</si>
  <si>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</si>
  <si>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</si>
  <si>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</si>
  <si>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</si>
  <si>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</si>
  <si>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</si>
  <si>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</si>
  <si>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</si>
  <si>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</si>
  <si>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</si>
  <si>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</si>
  <si>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</si>
  <si>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</si>
  <si>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</si>
  <si>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</si>
  <si>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</si>
  <si>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</si>
  <si>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</si>
  <si>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</si>
  <si>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</si>
  <si>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</si>
  <si>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</si>
  <si>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</si>
  <si>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</si>
  <si>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</si>
  <si>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</si>
  <si>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</si>
  <si>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</si>
  <si>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</si>
  <si>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</si>
  <si>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</si>
  <si>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</si>
  <si>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</si>
  <si>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</si>
  <si>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</si>
  <si>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</si>
  <si>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</si>
  <si>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</si>
  <si>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</si>
  <si>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</si>
  <si>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</si>
  <si>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</si>
  <si>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</si>
  <si>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</si>
  <si>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</si>
  <si>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</si>
  <si>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</si>
  <si>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</si>
  <si>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</si>
  <si>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</si>
  <si>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</si>
  <si>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</si>
  <si>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</si>
  <si>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</si>
  <si>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</si>
  <si>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</si>
  <si>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</si>
  <si>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</si>
  <si>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</si>
  <si>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</si>
  <si>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</si>
  <si>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</si>
  <si>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</si>
  <si>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</si>
  <si>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</si>
  <si>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</si>
  <si>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秋田県　大潟村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</si>
  <si>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</si>
  <si>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</si>
  <si>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</si>
  <si>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</si>
  <si>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</si>
  <si>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</si>
  <si>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</si>
  <si>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</si>
  <si>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</si>
  <si>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</si>
  <si>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</si>
  <si>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</si>
  <si>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</si>
  <si>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</si>
  <si>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</si>
  <si>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</si>
  <si>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</si>
  <si>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</si>
  <si>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管路については、平成2～3年に大規模な布設替え工事を実施して以降、更新を行っておらず、管路更新率は0％で推移している。
　直近での大規模改修についても検討しておらず、健全な状態である。</t>
    <rPh sb="1" eb="3">
      <t>カンロ</t>
    </rPh>
    <rPh sb="9" eb="11">
      <t>ヘイセイ</t>
    </rPh>
    <rPh sb="14" eb="15">
      <t>ネン</t>
    </rPh>
    <rPh sb="16" eb="19">
      <t>ダイキボ</t>
    </rPh>
    <rPh sb="20" eb="23">
      <t>フセツガ</t>
    </rPh>
    <rPh sb="24" eb="26">
      <t>コウジ</t>
    </rPh>
    <rPh sb="27" eb="29">
      <t>ジッシ</t>
    </rPh>
    <rPh sb="31" eb="33">
      <t>イコウ</t>
    </rPh>
    <rPh sb="34" eb="36">
      <t>コウシン</t>
    </rPh>
    <rPh sb="37" eb="38">
      <t>オコナ</t>
    </rPh>
    <rPh sb="44" eb="46">
      <t>カンロ</t>
    </rPh>
    <rPh sb="46" eb="48">
      <t>コウシン</t>
    </rPh>
    <rPh sb="48" eb="49">
      <t>リツ</t>
    </rPh>
    <rPh sb="53" eb="55">
      <t>スイイ</t>
    </rPh>
    <rPh sb="62" eb="64">
      <t>チョッキン</t>
    </rPh>
    <rPh sb="66" eb="69">
      <t>ダイキボ</t>
    </rPh>
    <rPh sb="69" eb="71">
      <t>カイシュウ</t>
    </rPh>
    <rPh sb="76" eb="78">
      <t>ケントウ</t>
    </rPh>
    <rPh sb="84" eb="86">
      <t>ケンゼン</t>
    </rPh>
    <rPh sb="87" eb="89">
      <t>ジョウタイ</t>
    </rPh>
    <phoneticPr fontId="4"/>
  </si>
  <si>
    <t>①収益的収支比率
　類似団体平均値と比較して高い水準で推移している。
　令和元年度は前年比29.46%の減となっているが、これは総費用（主に公課費、職員給与費など）の増加に伴うもの。
④企業債残高対給水収益比率
　類似団体平均値と比較して低い比率で推移している。
　平成29年度以降、地方債の新規発行がなく、地方債残高が減少しており、令和元年度には前年比で44.75%減少している。
⑤料金回収率
　類似団体平均値と比較して高い水準で推移している。
　令和元年度は前年比18.78%の減となっているが、これは総費用（主に公課費、職員給与費など）の増加に伴うもの。
⑥給水原価
　類似団体平均値と比較して低い水準で推移している。
　令和元年度は前年比26.28％の増加となっているが、これは総費用（主に公課費、職員給与費など）の増加に伴うもの。
⑦施設利用率
　類似団体平均値と比較して高い水準で推移している。
　大潟村の人口は現状で急激な減少が見込まれないことから、適正な水準であると考えている。
⑧有収率
　類似団体平均値と比較して高い水準で推移している。
　概ね90％台で推移しており、健全性は高い。
　</t>
    <rPh sb="64" eb="67">
      <t>ソウヒヨウ</t>
    </rPh>
    <rPh sb="68" eb="69">
      <t>オモ</t>
    </rPh>
    <rPh sb="70" eb="72">
      <t>コウカ</t>
    </rPh>
    <rPh sb="72" eb="73">
      <t>ヒ</t>
    </rPh>
    <rPh sb="74" eb="76">
      <t>ショクイン</t>
    </rPh>
    <rPh sb="76" eb="79">
      <t>キュウヨヒ</t>
    </rPh>
    <rPh sb="83" eb="85">
      <t>ゾウカ</t>
    </rPh>
    <rPh sb="86" eb="87">
      <t>トモナ</t>
    </rPh>
    <phoneticPr fontId="4"/>
  </si>
  <si>
    <t>　経営の健全性・効率性では、全ての項目で類似団体平均値と比較して良好な数値を示している。
　老朽化の状況は、現況で更新の必要がなく、問題はない。
　これらのことから、経営・施設ともに健全であることがわかる。
　令和2年度から3カ年計画により、公営企業会計へ移行する予定である。</t>
    <rPh sb="1" eb="3">
      <t>ケイエイ</t>
    </rPh>
    <rPh sb="4" eb="7">
      <t>ケンゼンセイ</t>
    </rPh>
    <rPh sb="8" eb="11">
      <t>コウリツセイ</t>
    </rPh>
    <rPh sb="14" eb="15">
      <t>スベ</t>
    </rPh>
    <rPh sb="17" eb="19">
      <t>コウモク</t>
    </rPh>
    <rPh sb="20" eb="22">
      <t>ルイジ</t>
    </rPh>
    <rPh sb="22" eb="24">
      <t>ダンタイ</t>
    </rPh>
    <rPh sb="24" eb="27">
      <t>ヘイキンチ</t>
    </rPh>
    <rPh sb="28" eb="30">
      <t>ヒカク</t>
    </rPh>
    <rPh sb="32" eb="34">
      <t>リョウコウ</t>
    </rPh>
    <rPh sb="35" eb="37">
      <t>スウチ</t>
    </rPh>
    <rPh sb="38" eb="39">
      <t>シメ</t>
    </rPh>
    <rPh sb="46" eb="49">
      <t>ロウキュウカ</t>
    </rPh>
    <rPh sb="50" eb="52">
      <t>ジョウキョウ</t>
    </rPh>
    <rPh sb="54" eb="56">
      <t>ゲンキョウ</t>
    </rPh>
    <rPh sb="57" eb="59">
      <t>コウシン</t>
    </rPh>
    <rPh sb="60" eb="62">
      <t>ヒツヨウ</t>
    </rPh>
    <rPh sb="66" eb="68">
      <t>モンダイ</t>
    </rPh>
    <rPh sb="83" eb="85">
      <t>ケイエイ</t>
    </rPh>
    <rPh sb="86" eb="88">
      <t>シセツ</t>
    </rPh>
    <rPh sb="91" eb="93">
      <t>ケンゼン</t>
    </rPh>
    <rPh sb="105" eb="107">
      <t>レイワ</t>
    </rPh>
    <rPh sb="108" eb="110">
      <t>ネンド</t>
    </rPh>
    <rPh sb="114" eb="115">
      <t>ネン</t>
    </rPh>
    <rPh sb="115" eb="117">
      <t>ケイカク</t>
    </rPh>
    <rPh sb="121" eb="123">
      <t>コウエイ</t>
    </rPh>
    <rPh sb="123" eb="125">
      <t>キギョウ</t>
    </rPh>
    <rPh sb="125" eb="127">
      <t>カイケイ</t>
    </rPh>
    <rPh sb="128" eb="130">
      <t>イコウ</t>
    </rPh>
    <rPh sb="132" eb="134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</si>
</sst>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7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0-49A3-B2A2-A25FAFDE5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0.65</c:v>
                </c:pt>
                <c:pt idx="1">
                  <c:v>0.53</c:v>
                </c:pt>
                <c:pt idx="2">
                  <c:v>0.72</c:v>
                </c:pt>
                <c:pt idx="3">
                  <c:v>0.53</c:v>
                </c:pt>
                <c:pt idx="4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0-49A3-B2A2-A25FAFDE5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66.06</c:v>
                </c:pt>
                <c:pt idx="1">
                  <c:v>62.94</c:v>
                </c:pt>
                <c:pt idx="2">
                  <c:v>61.16</c:v>
                </c:pt>
                <c:pt idx="3">
                  <c:v>63.63</c:v>
                </c:pt>
                <c:pt idx="4">
                  <c:v>64.31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F-4BED-B05F-569F92BA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57.29</c:v>
                </c:pt>
                <c:pt idx="1">
                  <c:v>55.9</c:v>
                </c:pt>
                <c:pt idx="2">
                  <c:v>57.3</c:v>
                </c:pt>
                <c:pt idx="3">
                  <c:v>56.76</c:v>
                </c:pt>
                <c:pt idx="4">
                  <c:v>56.04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F-4BED-B05F-569F92BA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92.52</c:v>
                </c:pt>
                <c:pt idx="1">
                  <c:v>95.72</c:v>
                </c:pt>
                <c:pt idx="2">
                  <c:v>96.53</c:v>
                </c:pt>
                <c:pt idx="3">
                  <c:v>93.54</c:v>
                </c:pt>
                <c:pt idx="4">
                  <c:v>95.97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8-4C53-AD95-28318CAE8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73.69</c:v>
                </c:pt>
                <c:pt idx="1">
                  <c:v>73.28</c:v>
                </c:pt>
                <c:pt idx="2">
                  <c:v>72.42</c:v>
                </c:pt>
                <c:pt idx="3">
                  <c:v>73.069999999999993</c:v>
                </c:pt>
                <c:pt idx="4">
                  <c:v>72.78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8-4C53-AD95-28318CAE8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97.23</c:v>
                </c:pt>
                <c:pt idx="1">
                  <c:v>96.26</c:v>
                </c:pt>
                <c:pt idx="2">
                  <c:v>97.21</c:v>
                </c:pt>
                <c:pt idx="3">
                  <c:v>144.63</c:v>
                </c:pt>
                <c:pt idx="4">
                  <c:v>115.17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5-4B28-8CF2-63727E86F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76.27</c:v>
                </c:pt>
                <c:pt idx="1">
                  <c:v>77.56</c:v>
                </c:pt>
                <c:pt idx="2">
                  <c:v>78.510000000000005</c:v>
                </c:pt>
                <c:pt idx="3">
                  <c:v>77.91</c:v>
                </c:pt>
                <c:pt idx="4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5-4B28-8CF2-63727E86F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9-4C7F-8D0E-9184B3595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9-4C7F-8D0E-9184B3595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E-4338-8A53-21171F3CB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E-4338-8A53-21171F3CB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4-4313-BB47-90347C96D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4-4313-BB47-90347C96D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001-BA23-24F55675C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F-4001-BA23-24F55675C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247.67</c:v>
                </c:pt>
                <c:pt idx="1">
                  <c:v>201</c:v>
                </c:pt>
                <c:pt idx="2">
                  <c:v>293.87</c:v>
                </c:pt>
                <c:pt idx="3">
                  <c:v>258.89</c:v>
                </c:pt>
                <c:pt idx="4">
                  <c:v>214.14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5-44AF-BB6C-A247C1C91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1134.67</c:v>
                </c:pt>
                <c:pt idx="1">
                  <c:v>1144.79</c:v>
                </c:pt>
                <c:pt idx="2">
                  <c:v>1061.58</c:v>
                </c:pt>
                <c:pt idx="3">
                  <c:v>1007.7</c:v>
                </c:pt>
                <c:pt idx="4">
                  <c:v>1018.52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5-44AF-BB6C-A247C1C91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97.13</c:v>
                </c:pt>
                <c:pt idx="1">
                  <c:v>96.03</c:v>
                </c:pt>
                <c:pt idx="2">
                  <c:v>97.1</c:v>
                </c:pt>
                <c:pt idx="3">
                  <c:v>133.91</c:v>
                </c:pt>
                <c:pt idx="4">
                  <c:v>115.13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9-466F-9095-5A954C132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40.6</c:v>
                </c:pt>
                <c:pt idx="1">
                  <c:v>56.04</c:v>
                </c:pt>
                <c:pt idx="2">
                  <c:v>58.52</c:v>
                </c:pt>
                <c:pt idx="3">
                  <c:v>59.22</c:v>
                </c:pt>
                <c:pt idx="4">
                  <c:v>58.79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9-466F-9095-5A954C132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231.31</c:v>
                </c:pt>
                <c:pt idx="1">
                  <c:v>235.05</c:v>
                </c:pt>
                <c:pt idx="2">
                  <c:v>232.69</c:v>
                </c:pt>
                <c:pt idx="3">
                  <c:v>167.23</c:v>
                </c:pt>
                <c:pt idx="4">
                  <c:v>193.51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5-4562-B7C6-B077956D9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440.03</c:v>
                </c:pt>
                <c:pt idx="1">
                  <c:v>304.35000000000002</c:v>
                </c:pt>
                <c:pt idx="2">
                  <c:v>296.3</c:v>
                </c:pt>
                <c:pt idx="3">
                  <c:v>292.89999999999998</c:v>
                </c:pt>
                <c:pt idx="4">
                  <c:v>298.25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5-4562-B7C6-B077956D9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【1,084.05】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【300.47】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G58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 x14ac:dyDescent="0.15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 x14ac:dyDescent="0.15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5" t="str">
        <f>データ!H6</f>
        <v>秋田県　大潟村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50" t="str">
        <f>データ!$I$6</f>
        <v>法非適用</v>
      </c>
      <c r="C8" s="50"/>
      <c r="D8" s="50"/>
      <c r="E8" s="50"/>
      <c r="F8" s="50"/>
      <c r="G8" s="50"/>
      <c r="H8" s="50"/>
      <c r="I8" s="50" t="str">
        <f>データ!$J$6</f>
        <v>水道事業</v>
      </c>
      <c r="J8" s="50"/>
      <c r="K8" s="50"/>
      <c r="L8" s="50"/>
      <c r="M8" s="50"/>
      <c r="N8" s="50"/>
      <c r="O8" s="50"/>
      <c r="P8" s="50" t="str">
        <f>データ!$K$6</f>
        <v>簡易水道事業</v>
      </c>
      <c r="Q8" s="50"/>
      <c r="R8" s="50"/>
      <c r="S8" s="50"/>
      <c r="T8" s="50"/>
      <c r="U8" s="50"/>
      <c r="V8" s="50"/>
      <c r="W8" s="50" t="str">
        <f>データ!$L$6</f>
        <v>D3</v>
      </c>
      <c r="X8" s="50"/>
      <c r="Y8" s="50"/>
      <c r="Z8" s="50"/>
      <c r="AA8" s="50"/>
      <c r="AB8" s="50"/>
      <c r="AC8" s="50"/>
      <c r="AD8" s="50" t="str">
        <f>データ!$M$6</f>
        <v>非設置</v>
      </c>
      <c r="AE8" s="50"/>
      <c r="AF8" s="50"/>
      <c r="AG8" s="50"/>
      <c r="AH8" s="50"/>
      <c r="AI8" s="50"/>
      <c r="AJ8" s="50"/>
      <c r="AK8" s="2"/>
      <c r="AL8" s="51">
        <f>データ!$R$6</f>
        <v>3164</v>
      </c>
      <c r="AM8" s="51"/>
      <c r="AN8" s="51"/>
      <c r="AO8" s="51"/>
      <c r="AP8" s="51"/>
      <c r="AQ8" s="51"/>
      <c r="AR8" s="51"/>
      <c r="AS8" s="51"/>
      <c r="AT8" s="47">
        <f>データ!$S$6</f>
        <v>170.11</v>
      </c>
      <c r="AU8" s="47"/>
      <c r="AV8" s="47"/>
      <c r="AW8" s="47"/>
      <c r="AX8" s="47"/>
      <c r="AY8" s="47"/>
      <c r="AZ8" s="47"/>
      <c r="BA8" s="47"/>
      <c r="BB8" s="47">
        <f>データ!$T$6</f>
        <v>18.600000000000001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3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6" t="s">
        <v>17</v>
      </c>
      <c r="AU9" s="46"/>
      <c r="AV9" s="46"/>
      <c r="AW9" s="46"/>
      <c r="AX9" s="46"/>
      <c r="AY9" s="46"/>
      <c r="AZ9" s="46"/>
      <c r="BA9" s="46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52" t="s">
        <v>19</v>
      </c>
      <c r="BM9" s="53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7" t="str">
        <f>データ!$N$6</f>
        <v>-</v>
      </c>
      <c r="C10" s="47"/>
      <c r="D10" s="47"/>
      <c r="E10" s="47"/>
      <c r="F10" s="47"/>
      <c r="G10" s="47"/>
      <c r="H10" s="47"/>
      <c r="I10" s="47" t="str">
        <f>データ!$O$6</f>
        <v>該当数値なし</v>
      </c>
      <c r="J10" s="47"/>
      <c r="K10" s="47"/>
      <c r="L10" s="47"/>
      <c r="M10" s="47"/>
      <c r="N10" s="47"/>
      <c r="O10" s="47"/>
      <c r="P10" s="47">
        <f>データ!$P$6</f>
        <v>100</v>
      </c>
      <c r="Q10" s="47"/>
      <c r="R10" s="47"/>
      <c r="S10" s="47"/>
      <c r="T10" s="47"/>
      <c r="U10" s="47"/>
      <c r="V10" s="47"/>
      <c r="W10" s="51">
        <f>データ!$Q$6</f>
        <v>4334</v>
      </c>
      <c r="X10" s="51"/>
      <c r="Y10" s="51"/>
      <c r="Z10" s="51"/>
      <c r="AA10" s="51"/>
      <c r="AB10" s="51"/>
      <c r="AC10" s="51"/>
      <c r="AD10" s="2"/>
      <c r="AE10" s="2"/>
      <c r="AF10" s="2"/>
      <c r="AG10" s="2"/>
      <c r="AH10" s="2"/>
      <c r="AI10" s="2"/>
      <c r="AJ10" s="2"/>
      <c r="AK10" s="2"/>
      <c r="AL10" s="51">
        <f>データ!$U$6</f>
        <v>3092</v>
      </c>
      <c r="AM10" s="51"/>
      <c r="AN10" s="51"/>
      <c r="AO10" s="51"/>
      <c r="AP10" s="51"/>
      <c r="AQ10" s="51"/>
      <c r="AR10" s="51"/>
      <c r="AS10" s="51"/>
      <c r="AT10" s="47">
        <f>データ!$V$6</f>
        <v>10.39</v>
      </c>
      <c r="AU10" s="47"/>
      <c r="AV10" s="47"/>
      <c r="AW10" s="47"/>
      <c r="AX10" s="47"/>
      <c r="AY10" s="47"/>
      <c r="AZ10" s="47"/>
      <c r="BA10" s="47"/>
      <c r="BB10" s="47">
        <f>データ!$W$6</f>
        <v>297.58999999999997</v>
      </c>
      <c r="BC10" s="47"/>
      <c r="BD10" s="47"/>
      <c r="BE10" s="47"/>
      <c r="BF10" s="47"/>
      <c r="BG10" s="47"/>
      <c r="BH10" s="47"/>
      <c r="BI10" s="47"/>
      <c r="BJ10" s="2"/>
      <c r="BK10" s="2"/>
      <c r="BL10" s="54" t="s">
        <v>21</v>
      </c>
      <c r="BM10" s="55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8" t="s">
        <v>23</v>
      </c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</row>
    <row r="14" spans="1:78" ht="13.5" customHeight="1" x14ac:dyDescent="0.15">
      <c r="A14" s="2"/>
      <c r="B14" s="70" t="s">
        <v>24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2"/>
      <c r="BK14" s="2"/>
      <c r="BL14" s="56" t="s">
        <v>25</v>
      </c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8"/>
    </row>
    <row r="15" spans="1:78" ht="13.5" customHeight="1" x14ac:dyDescent="0.15">
      <c r="A15" s="2"/>
      <c r="B15" s="73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5"/>
      <c r="BK15" s="2"/>
      <c r="BL15" s="59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1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76" t="s">
        <v>115</v>
      </c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8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76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8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76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8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76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8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76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8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76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8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76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8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76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8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76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8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76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8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76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8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76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8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76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8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76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8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76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8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76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8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76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8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76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8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6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8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6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8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76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8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76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8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76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8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76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8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76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8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76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8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76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8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76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8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9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1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6" t="s">
        <v>26</v>
      </c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8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9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1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2" t="s">
        <v>114</v>
      </c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2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2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2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2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2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2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2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2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62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62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62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2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4"/>
    </row>
    <row r="60" spans="1:78" ht="13.5" customHeight="1" x14ac:dyDescent="0.15">
      <c r="A60" s="2"/>
      <c r="B60" s="73" t="s">
        <v>27</v>
      </c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5"/>
      <c r="BK60" s="2"/>
      <c r="BL60" s="62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4"/>
    </row>
    <row r="61" spans="1:78" ht="13.5" customHeight="1" x14ac:dyDescent="0.15">
      <c r="A61" s="2"/>
      <c r="B61" s="73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5"/>
      <c r="BK61" s="2"/>
      <c r="BL61" s="62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2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5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6" t="s">
        <v>28</v>
      </c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8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9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1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2" t="s">
        <v>116</v>
      </c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2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2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2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2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2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2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2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2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2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2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2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2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62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62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62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65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7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【76.03】</v>
      </c>
      <c r="F85" s="27" t="s">
        <v>41</v>
      </c>
      <c r="G85" s="27" t="s">
        <v>41</v>
      </c>
      <c r="H85" s="27" t="str">
        <f>データ!BO6</f>
        <v>【1,084.05】</v>
      </c>
      <c r="I85" s="27" t="str">
        <f>データ!BZ6</f>
        <v>【53.46】</v>
      </c>
      <c r="J85" s="27" t="str">
        <f>データ!CK6</f>
        <v>【300.47】</v>
      </c>
      <c r="K85" s="27" t="str">
        <f>データ!CV6</f>
        <v>【54.90】</v>
      </c>
      <c r="L85" s="27" t="str">
        <f>データ!DG6</f>
        <v>【73.31】</v>
      </c>
      <c r="M85" s="27" t="s">
        <v>41</v>
      </c>
      <c r="N85" s="27" t="s">
        <v>41</v>
      </c>
      <c r="O85" s="27" t="str">
        <f>データ!EN6</f>
        <v>【0.56】</v>
      </c>
    </row>
  </sheetData>
  <sheetProtection algorithmName="SHA-512" hashValue="9s5EeT/LLGN2sRmT7+ckJRzVEglk6njQeOCHPB42kr40V5DmVQDKrN/TPqlfeFZ2M0zEYOXQrHanWZy6QhQgJA==" saltValue="baeCGPY6p+6SnSMDlMKUog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42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43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44</v>
      </c>
      <c r="B3" s="30" t="s">
        <v>45</v>
      </c>
      <c r="C3" s="30" t="s">
        <v>46</v>
      </c>
      <c r="D3" s="30" t="s">
        <v>47</v>
      </c>
      <c r="E3" s="30" t="s">
        <v>48</v>
      </c>
      <c r="F3" s="30" t="s">
        <v>49</v>
      </c>
      <c r="G3" s="30" t="s">
        <v>50</v>
      </c>
      <c r="H3" s="83" t="s">
        <v>51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52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53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15">
      <c r="A4" s="29" t="s">
        <v>54</v>
      </c>
      <c r="B4" s="31"/>
      <c r="C4" s="31"/>
      <c r="D4" s="31"/>
      <c r="E4" s="31"/>
      <c r="F4" s="31"/>
      <c r="G4" s="31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55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56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57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58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59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60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61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62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63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64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65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15">
      <c r="A5" s="29" t="s">
        <v>66</v>
      </c>
      <c r="B5" s="32"/>
      <c r="C5" s="32"/>
      <c r="D5" s="32"/>
      <c r="E5" s="32"/>
      <c r="F5" s="32"/>
      <c r="G5" s="32"/>
      <c r="H5" s="33" t="s">
        <v>67</v>
      </c>
      <c r="I5" s="33" t="s">
        <v>68</v>
      </c>
      <c r="J5" s="33" t="s">
        <v>69</v>
      </c>
      <c r="K5" s="33" t="s">
        <v>70</v>
      </c>
      <c r="L5" s="33" t="s">
        <v>71</v>
      </c>
      <c r="M5" s="33" t="s">
        <v>72</v>
      </c>
      <c r="N5" s="33" t="s">
        <v>73</v>
      </c>
      <c r="O5" s="33" t="s">
        <v>74</v>
      </c>
      <c r="P5" s="33" t="s">
        <v>75</v>
      </c>
      <c r="Q5" s="33" t="s">
        <v>76</v>
      </c>
      <c r="R5" s="33" t="s">
        <v>77</v>
      </c>
      <c r="S5" s="33" t="s">
        <v>78</v>
      </c>
      <c r="T5" s="33" t="s">
        <v>79</v>
      </c>
      <c r="U5" s="33" t="s">
        <v>80</v>
      </c>
      <c r="V5" s="33" t="s">
        <v>81</v>
      </c>
      <c r="W5" s="33" t="s">
        <v>82</v>
      </c>
      <c r="X5" s="33" t="s">
        <v>83</v>
      </c>
      <c r="Y5" s="33" t="s">
        <v>84</v>
      </c>
      <c r="Z5" s="33" t="s">
        <v>85</v>
      </c>
      <c r="AA5" s="33" t="s">
        <v>86</v>
      </c>
      <c r="AB5" s="33" t="s">
        <v>87</v>
      </c>
      <c r="AC5" s="33" t="s">
        <v>88</v>
      </c>
      <c r="AD5" s="33" t="s">
        <v>89</v>
      </c>
      <c r="AE5" s="33" t="s">
        <v>90</v>
      </c>
      <c r="AF5" s="33" t="s">
        <v>91</v>
      </c>
      <c r="AG5" s="33" t="s">
        <v>92</v>
      </c>
      <c r="AH5" s="33" t="s">
        <v>29</v>
      </c>
      <c r="AI5" s="33" t="s">
        <v>83</v>
      </c>
      <c r="AJ5" s="33" t="s">
        <v>84</v>
      </c>
      <c r="AK5" s="33" t="s">
        <v>85</v>
      </c>
      <c r="AL5" s="33" t="s">
        <v>86</v>
      </c>
      <c r="AM5" s="33" t="s">
        <v>87</v>
      </c>
      <c r="AN5" s="33" t="s">
        <v>88</v>
      </c>
      <c r="AO5" s="33" t="s">
        <v>89</v>
      </c>
      <c r="AP5" s="33" t="s">
        <v>90</v>
      </c>
      <c r="AQ5" s="33" t="s">
        <v>91</v>
      </c>
      <c r="AR5" s="33" t="s">
        <v>92</v>
      </c>
      <c r="AS5" s="33" t="s">
        <v>93</v>
      </c>
      <c r="AT5" s="33" t="s">
        <v>83</v>
      </c>
      <c r="AU5" s="33" t="s">
        <v>84</v>
      </c>
      <c r="AV5" s="33" t="s">
        <v>85</v>
      </c>
      <c r="AW5" s="33" t="s">
        <v>86</v>
      </c>
      <c r="AX5" s="33" t="s">
        <v>87</v>
      </c>
      <c r="AY5" s="33" t="s">
        <v>88</v>
      </c>
      <c r="AZ5" s="33" t="s">
        <v>89</v>
      </c>
      <c r="BA5" s="33" t="s">
        <v>90</v>
      </c>
      <c r="BB5" s="33" t="s">
        <v>91</v>
      </c>
      <c r="BC5" s="33" t="s">
        <v>92</v>
      </c>
      <c r="BD5" s="33" t="s">
        <v>93</v>
      </c>
      <c r="BE5" s="33" t="s">
        <v>83</v>
      </c>
      <c r="BF5" s="33" t="s">
        <v>84</v>
      </c>
      <c r="BG5" s="33" t="s">
        <v>85</v>
      </c>
      <c r="BH5" s="33" t="s">
        <v>86</v>
      </c>
      <c r="BI5" s="33" t="s">
        <v>87</v>
      </c>
      <c r="BJ5" s="33" t="s">
        <v>88</v>
      </c>
      <c r="BK5" s="33" t="s">
        <v>89</v>
      </c>
      <c r="BL5" s="33" t="s">
        <v>90</v>
      </c>
      <c r="BM5" s="33" t="s">
        <v>91</v>
      </c>
      <c r="BN5" s="33" t="s">
        <v>92</v>
      </c>
      <c r="BO5" s="33" t="s">
        <v>93</v>
      </c>
      <c r="BP5" s="33" t="s">
        <v>83</v>
      </c>
      <c r="BQ5" s="33" t="s">
        <v>84</v>
      </c>
      <c r="BR5" s="33" t="s">
        <v>85</v>
      </c>
      <c r="BS5" s="33" t="s">
        <v>86</v>
      </c>
      <c r="BT5" s="33" t="s">
        <v>87</v>
      </c>
      <c r="BU5" s="33" t="s">
        <v>88</v>
      </c>
      <c r="BV5" s="33" t="s">
        <v>89</v>
      </c>
      <c r="BW5" s="33" t="s">
        <v>90</v>
      </c>
      <c r="BX5" s="33" t="s">
        <v>91</v>
      </c>
      <c r="BY5" s="33" t="s">
        <v>92</v>
      </c>
      <c r="BZ5" s="33" t="s">
        <v>93</v>
      </c>
      <c r="CA5" s="33" t="s">
        <v>83</v>
      </c>
      <c r="CB5" s="33" t="s">
        <v>84</v>
      </c>
      <c r="CC5" s="33" t="s">
        <v>85</v>
      </c>
      <c r="CD5" s="33" t="s">
        <v>86</v>
      </c>
      <c r="CE5" s="33" t="s">
        <v>87</v>
      </c>
      <c r="CF5" s="33" t="s">
        <v>88</v>
      </c>
      <c r="CG5" s="33" t="s">
        <v>89</v>
      </c>
      <c r="CH5" s="33" t="s">
        <v>90</v>
      </c>
      <c r="CI5" s="33" t="s">
        <v>91</v>
      </c>
      <c r="CJ5" s="33" t="s">
        <v>92</v>
      </c>
      <c r="CK5" s="33" t="s">
        <v>93</v>
      </c>
      <c r="CL5" s="33" t="s">
        <v>83</v>
      </c>
      <c r="CM5" s="33" t="s">
        <v>84</v>
      </c>
      <c r="CN5" s="33" t="s">
        <v>85</v>
      </c>
      <c r="CO5" s="33" t="s">
        <v>86</v>
      </c>
      <c r="CP5" s="33" t="s">
        <v>87</v>
      </c>
      <c r="CQ5" s="33" t="s">
        <v>88</v>
      </c>
      <c r="CR5" s="33" t="s">
        <v>89</v>
      </c>
      <c r="CS5" s="33" t="s">
        <v>90</v>
      </c>
      <c r="CT5" s="33" t="s">
        <v>91</v>
      </c>
      <c r="CU5" s="33" t="s">
        <v>92</v>
      </c>
      <c r="CV5" s="33" t="s">
        <v>93</v>
      </c>
      <c r="CW5" s="33" t="s">
        <v>83</v>
      </c>
      <c r="CX5" s="33" t="s">
        <v>84</v>
      </c>
      <c r="CY5" s="33" t="s">
        <v>85</v>
      </c>
      <c r="CZ5" s="33" t="s">
        <v>86</v>
      </c>
      <c r="DA5" s="33" t="s">
        <v>87</v>
      </c>
      <c r="DB5" s="33" t="s">
        <v>88</v>
      </c>
      <c r="DC5" s="33" t="s">
        <v>89</v>
      </c>
      <c r="DD5" s="33" t="s">
        <v>90</v>
      </c>
      <c r="DE5" s="33" t="s">
        <v>91</v>
      </c>
      <c r="DF5" s="33" t="s">
        <v>92</v>
      </c>
      <c r="DG5" s="33" t="s">
        <v>93</v>
      </c>
      <c r="DH5" s="33" t="s">
        <v>83</v>
      </c>
      <c r="DI5" s="33" t="s">
        <v>84</v>
      </c>
      <c r="DJ5" s="33" t="s">
        <v>85</v>
      </c>
      <c r="DK5" s="33" t="s">
        <v>86</v>
      </c>
      <c r="DL5" s="33" t="s">
        <v>87</v>
      </c>
      <c r="DM5" s="33" t="s">
        <v>88</v>
      </c>
      <c r="DN5" s="33" t="s">
        <v>89</v>
      </c>
      <c r="DO5" s="33" t="s">
        <v>90</v>
      </c>
      <c r="DP5" s="33" t="s">
        <v>91</v>
      </c>
      <c r="DQ5" s="33" t="s">
        <v>92</v>
      </c>
      <c r="DR5" s="33" t="s">
        <v>93</v>
      </c>
      <c r="DS5" s="33" t="s">
        <v>83</v>
      </c>
      <c r="DT5" s="33" t="s">
        <v>84</v>
      </c>
      <c r="DU5" s="33" t="s">
        <v>85</v>
      </c>
      <c r="DV5" s="33" t="s">
        <v>86</v>
      </c>
      <c r="DW5" s="33" t="s">
        <v>87</v>
      </c>
      <c r="DX5" s="33" t="s">
        <v>88</v>
      </c>
      <c r="DY5" s="33" t="s">
        <v>89</v>
      </c>
      <c r="DZ5" s="33" t="s">
        <v>90</v>
      </c>
      <c r="EA5" s="33" t="s">
        <v>91</v>
      </c>
      <c r="EB5" s="33" t="s">
        <v>92</v>
      </c>
      <c r="EC5" s="33" t="s">
        <v>93</v>
      </c>
      <c r="ED5" s="33" t="s">
        <v>83</v>
      </c>
      <c r="EE5" s="33" t="s">
        <v>84</v>
      </c>
      <c r="EF5" s="33" t="s">
        <v>85</v>
      </c>
      <c r="EG5" s="33" t="s">
        <v>86</v>
      </c>
      <c r="EH5" s="33" t="s">
        <v>87</v>
      </c>
      <c r="EI5" s="33" t="s">
        <v>88</v>
      </c>
      <c r="EJ5" s="33" t="s">
        <v>89</v>
      </c>
      <c r="EK5" s="33" t="s">
        <v>90</v>
      </c>
      <c r="EL5" s="33" t="s">
        <v>91</v>
      </c>
      <c r="EM5" s="33" t="s">
        <v>92</v>
      </c>
      <c r="EN5" s="33" t="s">
        <v>93</v>
      </c>
    </row>
    <row r="6" spans="1:144" s="37" customFormat="1" x14ac:dyDescent="0.15">
      <c r="A6" s="29" t="s">
        <v>94</v>
      </c>
      <c r="B6" s="34">
        <f>B7</f>
        <v>2019</v>
      </c>
      <c r="C6" s="34">
        <f t="shared" ref="C6:W6" si="3">C7</f>
        <v>53686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秋田県　大潟村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D3</v>
      </c>
      <c r="M6" s="34" t="str">
        <f t="shared" si="3"/>
        <v>非設置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100</v>
      </c>
      <c r="Q6" s="35">
        <f t="shared" si="3"/>
        <v>4334</v>
      </c>
      <c r="R6" s="35">
        <f t="shared" si="3"/>
        <v>3164</v>
      </c>
      <c r="S6" s="35">
        <f t="shared" si="3"/>
        <v>170.11</v>
      </c>
      <c r="T6" s="35">
        <f t="shared" si="3"/>
        <v>18.600000000000001</v>
      </c>
      <c r="U6" s="35">
        <f t="shared" si="3"/>
        <v>3092</v>
      </c>
      <c r="V6" s="35">
        <f t="shared" si="3"/>
        <v>10.39</v>
      </c>
      <c r="W6" s="35">
        <f t="shared" si="3"/>
        <v>297.58999999999997</v>
      </c>
      <c r="X6" s="36">
        <f>IF(X7="",NA(),X7)</f>
        <v>97.23</v>
      </c>
      <c r="Y6" s="36">
        <f t="shared" ref="Y6:AG6" si="4">IF(Y7="",NA(),Y7)</f>
        <v>96.26</v>
      </c>
      <c r="Z6" s="36">
        <f t="shared" si="4"/>
        <v>97.21</v>
      </c>
      <c r="AA6" s="36">
        <f t="shared" si="4"/>
        <v>144.63</v>
      </c>
      <c r="AB6" s="36">
        <f t="shared" si="4"/>
        <v>115.17</v>
      </c>
      <c r="AC6" s="36">
        <f t="shared" si="4"/>
        <v>76.27</v>
      </c>
      <c r="AD6" s="36">
        <f t="shared" si="4"/>
        <v>77.56</v>
      </c>
      <c r="AE6" s="36">
        <f t="shared" si="4"/>
        <v>78.510000000000005</v>
      </c>
      <c r="AF6" s="36">
        <f t="shared" si="4"/>
        <v>77.91</v>
      </c>
      <c r="AG6" s="36">
        <f t="shared" si="4"/>
        <v>79.099999999999994</v>
      </c>
      <c r="AH6" s="35" t="str">
        <f>IF(AH7="","",IF(AH7="-","【-】","【"&amp;SUBSTITUTE(TEXT(AH7,"#,##0.00"),"-","△")&amp;"】"))</f>
        <v>【76.03】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247.67</v>
      </c>
      <c r="BF6" s="36">
        <f t="shared" ref="BF6:BN6" si="7">IF(BF7="",NA(),BF7)</f>
        <v>201</v>
      </c>
      <c r="BG6" s="36">
        <f t="shared" si="7"/>
        <v>293.87</v>
      </c>
      <c r="BH6" s="36">
        <f t="shared" si="7"/>
        <v>258.89</v>
      </c>
      <c r="BI6" s="36">
        <f t="shared" si="7"/>
        <v>214.14</v>
      </c>
      <c r="BJ6" s="36">
        <f t="shared" si="7"/>
        <v>1134.67</v>
      </c>
      <c r="BK6" s="36">
        <f t="shared" si="7"/>
        <v>1144.79</v>
      </c>
      <c r="BL6" s="36">
        <f t="shared" si="7"/>
        <v>1061.58</v>
      </c>
      <c r="BM6" s="36">
        <f t="shared" si="7"/>
        <v>1007.7</v>
      </c>
      <c r="BN6" s="36">
        <f t="shared" si="7"/>
        <v>1018.52</v>
      </c>
      <c r="BO6" s="35" t="str">
        <f>IF(BO7="","",IF(BO7="-","【-】","【"&amp;SUBSTITUTE(TEXT(BO7,"#,##0.00"),"-","△")&amp;"】"))</f>
        <v>【1,084.05】</v>
      </c>
      <c r="BP6" s="36">
        <f>IF(BP7="",NA(),BP7)</f>
        <v>97.13</v>
      </c>
      <c r="BQ6" s="36">
        <f t="shared" ref="BQ6:BY6" si="8">IF(BQ7="",NA(),BQ7)</f>
        <v>96.03</v>
      </c>
      <c r="BR6" s="36">
        <f t="shared" si="8"/>
        <v>97.1</v>
      </c>
      <c r="BS6" s="36">
        <f t="shared" si="8"/>
        <v>133.91</v>
      </c>
      <c r="BT6" s="36">
        <f t="shared" si="8"/>
        <v>115.13</v>
      </c>
      <c r="BU6" s="36">
        <f t="shared" si="8"/>
        <v>40.6</v>
      </c>
      <c r="BV6" s="36">
        <f t="shared" si="8"/>
        <v>56.04</v>
      </c>
      <c r="BW6" s="36">
        <f t="shared" si="8"/>
        <v>58.52</v>
      </c>
      <c r="BX6" s="36">
        <f t="shared" si="8"/>
        <v>59.22</v>
      </c>
      <c r="BY6" s="36">
        <f t="shared" si="8"/>
        <v>58.79</v>
      </c>
      <c r="BZ6" s="35" t="str">
        <f>IF(BZ7="","",IF(BZ7="-","【-】","【"&amp;SUBSTITUTE(TEXT(BZ7,"#,##0.00"),"-","△")&amp;"】"))</f>
        <v>【53.46】</v>
      </c>
      <c r="CA6" s="36">
        <f>IF(CA7="",NA(),CA7)</f>
        <v>231.31</v>
      </c>
      <c r="CB6" s="36">
        <f t="shared" ref="CB6:CJ6" si="9">IF(CB7="",NA(),CB7)</f>
        <v>235.05</v>
      </c>
      <c r="CC6" s="36">
        <f t="shared" si="9"/>
        <v>232.69</v>
      </c>
      <c r="CD6" s="36">
        <f t="shared" si="9"/>
        <v>167.23</v>
      </c>
      <c r="CE6" s="36">
        <f t="shared" si="9"/>
        <v>193.51</v>
      </c>
      <c r="CF6" s="36">
        <f t="shared" si="9"/>
        <v>440.03</v>
      </c>
      <c r="CG6" s="36">
        <f t="shared" si="9"/>
        <v>304.35000000000002</v>
      </c>
      <c r="CH6" s="36">
        <f t="shared" si="9"/>
        <v>296.3</v>
      </c>
      <c r="CI6" s="36">
        <f t="shared" si="9"/>
        <v>292.89999999999998</v>
      </c>
      <c r="CJ6" s="36">
        <f t="shared" si="9"/>
        <v>298.25</v>
      </c>
      <c r="CK6" s="35" t="str">
        <f>IF(CK7="","",IF(CK7="-","【-】","【"&amp;SUBSTITUTE(TEXT(CK7,"#,##0.00"),"-","△")&amp;"】"))</f>
        <v>【300.47】</v>
      </c>
      <c r="CL6" s="36">
        <f>IF(CL7="",NA(),CL7)</f>
        <v>66.06</v>
      </c>
      <c r="CM6" s="36">
        <f t="shared" ref="CM6:CU6" si="10">IF(CM7="",NA(),CM7)</f>
        <v>62.94</v>
      </c>
      <c r="CN6" s="36">
        <f t="shared" si="10"/>
        <v>61.16</v>
      </c>
      <c r="CO6" s="36">
        <f t="shared" si="10"/>
        <v>63.63</v>
      </c>
      <c r="CP6" s="36">
        <f t="shared" si="10"/>
        <v>64.31</v>
      </c>
      <c r="CQ6" s="36">
        <f t="shared" si="10"/>
        <v>57.29</v>
      </c>
      <c r="CR6" s="36">
        <f t="shared" si="10"/>
        <v>55.9</v>
      </c>
      <c r="CS6" s="36">
        <f t="shared" si="10"/>
        <v>57.3</v>
      </c>
      <c r="CT6" s="36">
        <f t="shared" si="10"/>
        <v>56.76</v>
      </c>
      <c r="CU6" s="36">
        <f t="shared" si="10"/>
        <v>56.04</v>
      </c>
      <c r="CV6" s="35" t="str">
        <f>IF(CV7="","",IF(CV7="-","【-】","【"&amp;SUBSTITUTE(TEXT(CV7,"#,##0.00"),"-","△")&amp;"】"))</f>
        <v>【54.90】</v>
      </c>
      <c r="CW6" s="36">
        <f>IF(CW7="",NA(),CW7)</f>
        <v>92.52</v>
      </c>
      <c r="CX6" s="36">
        <f t="shared" ref="CX6:DF6" si="11">IF(CX7="",NA(),CX7)</f>
        <v>95.72</v>
      </c>
      <c r="CY6" s="36">
        <f t="shared" si="11"/>
        <v>96.53</v>
      </c>
      <c r="CZ6" s="36">
        <f t="shared" si="11"/>
        <v>93.54</v>
      </c>
      <c r="DA6" s="36">
        <f t="shared" si="11"/>
        <v>95.97</v>
      </c>
      <c r="DB6" s="36">
        <f t="shared" si="11"/>
        <v>73.69</v>
      </c>
      <c r="DC6" s="36">
        <f t="shared" si="11"/>
        <v>73.28</v>
      </c>
      <c r="DD6" s="36">
        <f t="shared" si="11"/>
        <v>72.42</v>
      </c>
      <c r="DE6" s="36">
        <f t="shared" si="11"/>
        <v>73.069999999999993</v>
      </c>
      <c r="DF6" s="36">
        <f t="shared" si="11"/>
        <v>72.78</v>
      </c>
      <c r="DG6" s="35" t="str">
        <f>IF(DG7="","",IF(DG7="-","【-】","【"&amp;SUBSTITUTE(TEXT(DG7,"#,##0.00"),"-","△")&amp;"】"))</f>
        <v>【73.31】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0.65</v>
      </c>
      <c r="EJ6" s="36">
        <f t="shared" si="14"/>
        <v>0.53</v>
      </c>
      <c r="EK6" s="36">
        <f t="shared" si="14"/>
        <v>0.72</v>
      </c>
      <c r="EL6" s="36">
        <f t="shared" si="14"/>
        <v>0.53</v>
      </c>
      <c r="EM6" s="36">
        <f t="shared" si="14"/>
        <v>0.71</v>
      </c>
      <c r="EN6" s="35" t="str">
        <f>IF(EN7="","",IF(EN7="-","【-】","【"&amp;SUBSTITUTE(TEXT(EN7,"#,##0.00"),"-","△")&amp;"】"))</f>
        <v>【0.56】</v>
      </c>
    </row>
    <row r="7" spans="1:144" s="37" customFormat="1" x14ac:dyDescent="0.15">
      <c r="A7" s="29"/>
      <c r="B7" s="38">
        <v>2019</v>
      </c>
      <c r="C7" s="38">
        <v>53686</v>
      </c>
      <c r="D7" s="38">
        <v>47</v>
      </c>
      <c r="E7" s="38">
        <v>1</v>
      </c>
      <c r="F7" s="38">
        <v>0</v>
      </c>
      <c r="G7" s="38">
        <v>0</v>
      </c>
      <c r="H7" s="38" t="s">
        <v>95</v>
      </c>
      <c r="I7" s="38" t="s">
        <v>96</v>
      </c>
      <c r="J7" s="38" t="s">
        <v>97</v>
      </c>
      <c r="K7" s="38" t="s">
        <v>98</v>
      </c>
      <c r="L7" s="38" t="s">
        <v>99</v>
      </c>
      <c r="M7" s="38" t="s">
        <v>100</v>
      </c>
      <c r="N7" s="39" t="s">
        <v>101</v>
      </c>
      <c r="O7" s="39" t="s">
        <v>102</v>
      </c>
      <c r="P7" s="39">
        <v>100</v>
      </c>
      <c r="Q7" s="39">
        <v>4334</v>
      </c>
      <c r="R7" s="39">
        <v>3164</v>
      </c>
      <c r="S7" s="39">
        <v>170.11</v>
      </c>
      <c r="T7" s="39">
        <v>18.600000000000001</v>
      </c>
      <c r="U7" s="39">
        <v>3092</v>
      </c>
      <c r="V7" s="39">
        <v>10.39</v>
      </c>
      <c r="W7" s="39">
        <v>297.58999999999997</v>
      </c>
      <c r="X7" s="39">
        <v>97.23</v>
      </c>
      <c r="Y7" s="39">
        <v>96.26</v>
      </c>
      <c r="Z7" s="39">
        <v>97.21</v>
      </c>
      <c r="AA7" s="39">
        <v>144.63</v>
      </c>
      <c r="AB7" s="39">
        <v>115.17</v>
      </c>
      <c r="AC7" s="39">
        <v>76.27</v>
      </c>
      <c r="AD7" s="39">
        <v>77.56</v>
      </c>
      <c r="AE7" s="39">
        <v>78.510000000000005</v>
      </c>
      <c r="AF7" s="39">
        <v>77.91</v>
      </c>
      <c r="AG7" s="39">
        <v>79.099999999999994</v>
      </c>
      <c r="AH7" s="39">
        <v>76.03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247.67</v>
      </c>
      <c r="BF7" s="39">
        <v>201</v>
      </c>
      <c r="BG7" s="39">
        <v>293.87</v>
      </c>
      <c r="BH7" s="39">
        <v>258.89</v>
      </c>
      <c r="BI7" s="39">
        <v>214.14</v>
      </c>
      <c r="BJ7" s="39">
        <v>1134.67</v>
      </c>
      <c r="BK7" s="39">
        <v>1144.79</v>
      </c>
      <c r="BL7" s="39">
        <v>1061.58</v>
      </c>
      <c r="BM7" s="39">
        <v>1007.7</v>
      </c>
      <c r="BN7" s="39">
        <v>1018.52</v>
      </c>
      <c r="BO7" s="39">
        <v>1084.05</v>
      </c>
      <c r="BP7" s="39">
        <v>97.13</v>
      </c>
      <c r="BQ7" s="39">
        <v>96.03</v>
      </c>
      <c r="BR7" s="39">
        <v>97.1</v>
      </c>
      <c r="BS7" s="39">
        <v>133.91</v>
      </c>
      <c r="BT7" s="39">
        <v>115.13</v>
      </c>
      <c r="BU7" s="39">
        <v>40.6</v>
      </c>
      <c r="BV7" s="39">
        <v>56.04</v>
      </c>
      <c r="BW7" s="39">
        <v>58.52</v>
      </c>
      <c r="BX7" s="39">
        <v>59.22</v>
      </c>
      <c r="BY7" s="39">
        <v>58.79</v>
      </c>
      <c r="BZ7" s="39">
        <v>53.46</v>
      </c>
      <c r="CA7" s="39">
        <v>231.31</v>
      </c>
      <c r="CB7" s="39">
        <v>235.05</v>
      </c>
      <c r="CC7" s="39">
        <v>232.69</v>
      </c>
      <c r="CD7" s="39">
        <v>167.23</v>
      </c>
      <c r="CE7" s="39">
        <v>193.51</v>
      </c>
      <c r="CF7" s="39">
        <v>440.03</v>
      </c>
      <c r="CG7" s="39">
        <v>304.35000000000002</v>
      </c>
      <c r="CH7" s="39">
        <v>296.3</v>
      </c>
      <c r="CI7" s="39">
        <v>292.89999999999998</v>
      </c>
      <c r="CJ7" s="39">
        <v>298.25</v>
      </c>
      <c r="CK7" s="39">
        <v>300.47000000000003</v>
      </c>
      <c r="CL7" s="39">
        <v>66.06</v>
      </c>
      <c r="CM7" s="39">
        <v>62.94</v>
      </c>
      <c r="CN7" s="39">
        <v>61.16</v>
      </c>
      <c r="CO7" s="39">
        <v>63.63</v>
      </c>
      <c r="CP7" s="39">
        <v>64.31</v>
      </c>
      <c r="CQ7" s="39">
        <v>57.29</v>
      </c>
      <c r="CR7" s="39">
        <v>55.9</v>
      </c>
      <c r="CS7" s="39">
        <v>57.3</v>
      </c>
      <c r="CT7" s="39">
        <v>56.76</v>
      </c>
      <c r="CU7" s="39">
        <v>56.04</v>
      </c>
      <c r="CV7" s="39">
        <v>54.9</v>
      </c>
      <c r="CW7" s="39">
        <v>92.52</v>
      </c>
      <c r="CX7" s="39">
        <v>95.72</v>
      </c>
      <c r="CY7" s="39">
        <v>96.53</v>
      </c>
      <c r="CZ7" s="39">
        <v>93.54</v>
      </c>
      <c r="DA7" s="39">
        <v>95.97</v>
      </c>
      <c r="DB7" s="39">
        <v>73.69</v>
      </c>
      <c r="DC7" s="39">
        <v>73.28</v>
      </c>
      <c r="DD7" s="39">
        <v>72.42</v>
      </c>
      <c r="DE7" s="39">
        <v>73.069999999999993</v>
      </c>
      <c r="DF7" s="39">
        <v>72.78</v>
      </c>
      <c r="DG7" s="39">
        <v>73.31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0.65</v>
      </c>
      <c r="EJ7" s="39">
        <v>0.53</v>
      </c>
      <c r="EK7" s="39">
        <v>0.72</v>
      </c>
      <c r="EL7" s="39">
        <v>0.53</v>
      </c>
      <c r="EM7" s="39">
        <v>0.71</v>
      </c>
      <c r="EN7" s="39">
        <v>0.56000000000000005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15">
      <c r="A9" s="41"/>
      <c r="B9" s="41" t="s">
        <v>103</v>
      </c>
      <c r="C9" s="41" t="s">
        <v>104</v>
      </c>
      <c r="D9" s="41" t="s">
        <v>105</v>
      </c>
      <c r="E9" s="41" t="s">
        <v>106</v>
      </c>
      <c r="F9" s="41" t="s">
        <v>107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1" t="s">
        <v>45</v>
      </c>
      <c r="B10" s="42">
        <f t="shared" ref="B10:E10" si="15">DATEVALUE($B7+12-B11&amp;"/1/"&amp;B12)</f>
        <v>46388</v>
      </c>
      <c r="C10" s="42">
        <f t="shared" si="15"/>
        <v>46753</v>
      </c>
      <c r="D10" s="42">
        <f t="shared" si="15"/>
        <v>47119</v>
      </c>
      <c r="E10" s="42">
        <f t="shared" si="15"/>
        <v>47484</v>
      </c>
      <c r="F10" s="43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109</v>
      </c>
    </row>
    <row r="13" spans="1:144" x14ac:dyDescent="0.15">
      <c r="B13" t="s">
        <v>110</v>
      </c>
      <c r="C13" t="s">
        <v>110</v>
      </c>
      <c r="D13" t="s">
        <v>111</v>
      </c>
      <c r="E13" t="s">
        <v>110</v>
      </c>
      <c r="F13" t="s">
        <v>112</v>
      </c>
      <c r="G13" t="s">
        <v>113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相原 千里</cp:lastModifiedBy>
  <cp:lastPrinted>2021-01-22T05:24:41Z</cp:lastPrinted>
  <dcterms:created xsi:type="dcterms:W3CDTF">2020-12-04T02:19:03Z</dcterms:created>
  <dcterms:modified xsi:type="dcterms:W3CDTF">2021-01-22T07:05:16Z</dcterms:modified>
  <cp:category/>
</cp:coreProperties>
</file>