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渡邊祥達\Desktop\"/>
    </mc:Choice>
  </mc:AlternateContent>
  <xr:revisionPtr revIDLastSave="0" documentId="13_ncr:1_{3C3C141C-D1CE-469D-9BD0-B42BB179C41B}" xr6:coauthVersionLast="40" xr6:coauthVersionMax="40" xr10:uidLastSave="{00000000-0000-0000-0000-000000000000}"/>
  <workbookProtection workbookAlgorithmName="SHA-512" workbookHashValue="1cqxK6KaDqCgJvJRGwBxXcAernuQ2+rPs5gTzXSuDSuhm+xhpweyRgOxErLrgvzZU+jAfnCo5Qx+fwNDKdvbKQ==" workbookSaltValue="T1YpJBMtXkDG5BKpTbT7zA==" workbookSpinCount="100000" lockStructure="1"/>
  <bookViews>
    <workbookView xWindow="0" yWindow="0" windowWidth="20490" windowHeight="7020" xr2:uid="{00000000-000D-0000-FFFF-FFFF00000000}"/>
  </bookViews>
  <sheets>
    <sheet name="法非適用_下水道事業" sheetId="4" r:id="rId1"/>
    <sheet name="データ" sheetId="5" state="hidden" r:id="rId2"/>
  </sheets>
  <calcPr calcId="18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<sst xmlns="http://schemas.openxmlformats.org/spreadsheetml/2006/main" count="233" uniqueCount="113">
  <si>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</si>
  <si>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</si>
  <si>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</si>
  <si>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</si>
  <si>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</si>
  <si>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</si>
  <si>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</si>
  <si>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</si>
  <si>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</si>
  <si>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</si>
  <si>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</si>
  <si>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</si>
  <si>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</si>
  <si>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</si>
  <si>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</si>
  <si>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</si>
  <si>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</si>
  <si>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</si>
  <si>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</si>
  <si>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</si>
  <si>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</si>
  <si>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</si>
  <si>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</si>
  <si>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</si>
  <si>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</si>
  <si>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</si>
  <si>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</si>
  <si>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</si>
  <si>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</si>
  <si>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</si>
  <si>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</si>
  <si>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</si>
  <si>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</si>
  <si>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</si>
  <si>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</si>
  <si>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</si>
  <si>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</si>
  <si>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</si>
  <si>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</si>
  <si>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</si>
  <si>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</si>
  <si>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</si>
  <si>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</si>
  <si>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</si>
  <si>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</si>
  <si>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</si>
  <si>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</si>
  <si>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</si>
  <si>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</si>
  <si>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</si>
  <si>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</si>
  <si>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</si>
  <si>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</si>
  <si>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</si>
  <si>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</si>
  <si>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</si>
  <si>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</si>
  <si>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</si>
  <si>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</si>
  <si>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</si>
  <si>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</si>
  <si>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</si>
  <si>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</si>
  <si>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</si>
  <si>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</si>
  <si>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</si>
  <si>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</si>
  <si>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</si>
  <si>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</si>
  <si>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</si>
  <si>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</si>
  <si>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</si>
  <si>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</si>
  <si>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</si>
  <si>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</si>
  <si>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</si>
  <si>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</si>
  <si>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</si>
  <si>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</si>
  <si>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</si>
  <si>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</si>
  <si>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</si>
  <si>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</si>
  <si>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</si>
  <si>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</si>
  <si>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</si>
  <si>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</si>
  <si>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</si>
  <si>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</si>
  <si>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</si>
  <si>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</si>
  <si>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</si>
  <si>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</si>
  <si>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</si>
  <si>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</si>
  <si>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</si>
  <si>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</si>
  <si>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</si>
  <si>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</si>
  <si>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</si>
  <si>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</si>
  <si>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</si>
  <si>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</si>
  <si>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</si>
  <si>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</si>
  <si>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</si>
  <si>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</si>
  <si>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</si>
  <si>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</si>
  <si>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</si>
  <si>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①収益的収支比率</t>
    </r>
    <r>
      <rPr>
        <sz val="11"/>
        <color theme="1"/>
        <rFont val="ＭＳ ゴシック"/>
        <family val="3"/>
        <charset val="128"/>
      </rPr>
      <t xml:space="preserve">
　平成30年度の当該指数は100％を下回っている。
　これは、雨水等の不明水に係る費用が増加したことによるものである。
</t>
    </r>
    <r>
      <rPr>
        <b/>
        <sz val="11"/>
        <color theme="1"/>
        <rFont val="ＭＳ ゴシック"/>
        <family val="3"/>
        <charset val="128"/>
      </rPr>
      <t>④企業債残高対事業規模比率</t>
    </r>
    <r>
      <rPr>
        <sz val="11"/>
        <color theme="1"/>
        <rFont val="ＭＳ ゴシック"/>
        <family val="3"/>
        <charset val="128"/>
      </rPr>
      <t xml:space="preserve">
　類似団体と比較して低い水準にあり健全である。
</t>
    </r>
    <r>
      <rPr>
        <b/>
        <sz val="11"/>
        <color theme="1"/>
        <rFont val="ＭＳ ゴシック"/>
        <family val="3"/>
        <charset val="128"/>
      </rPr>
      <t>⑤経費回収率</t>
    </r>
    <r>
      <rPr>
        <sz val="11"/>
        <color theme="1"/>
        <rFont val="ＭＳ ゴシック"/>
        <family val="3"/>
        <charset val="128"/>
      </rPr>
      <t xml:space="preserve">
　類似団体と比較して高い水準にある。
　平成30年度の当該指数は100%となっている。平成29年度以降減少傾向にあるが、これは雨水等の不明水対策に係る費用により汚水処理費が増加したためである。
</t>
    </r>
    <r>
      <rPr>
        <b/>
        <sz val="11"/>
        <color theme="1"/>
        <rFont val="ＭＳ ゴシック"/>
        <family val="3"/>
        <charset val="128"/>
      </rPr>
      <t>⑥汚泥処理原価</t>
    </r>
    <r>
      <rPr>
        <sz val="11"/>
        <color theme="1"/>
        <rFont val="ＭＳ ゴシック"/>
        <family val="3"/>
        <charset val="128"/>
      </rPr>
      <t xml:space="preserve">
　これまで類似団体と比較して低い水準だったが、平成29年度以降はやや高い水準となっている。
　これは雨水等の不明水対策に係る費用により汚水処理費が増加したためである。
</t>
    </r>
    <r>
      <rPr>
        <b/>
        <sz val="11"/>
        <color theme="1"/>
        <rFont val="ＭＳ ゴシック"/>
        <family val="3"/>
        <charset val="128"/>
      </rPr>
      <t>⑧水洗化率</t>
    </r>
    <r>
      <rPr>
        <sz val="11"/>
        <color theme="1"/>
        <rFont val="ＭＳ ゴシック"/>
        <family val="3"/>
        <charset val="128"/>
      </rPr>
      <t xml:space="preserve">
　100％であり類似団体と比較して高く健全である。
</t>
    </r>
    <rPh sb="159" eb="161">
      <t>ヘイセイ</t>
    </rPh>
    <rPh sb="163" eb="165">
      <t>ネンド</t>
    </rPh>
    <rPh sb="165" eb="167">
      <t>イコウ</t>
    </rPh>
    <rPh sb="167" eb="169">
      <t>ゲンショウ</t>
    </rPh>
    <rPh sb="169" eb="171">
      <t>ケイコウ</t>
    </rPh>
    <rPh sb="251" eb="253">
      <t>イコウ</t>
    </rPh>
    <phoneticPr fontId="4"/>
  </si>
  <si>
    <r>
      <rPr>
        <b/>
        <sz val="11"/>
        <color theme="1"/>
        <rFont val="ＭＳ ゴシック"/>
        <family val="3"/>
        <charset val="128"/>
      </rPr>
      <t>③管渠改善率</t>
    </r>
    <r>
      <rPr>
        <sz val="11"/>
        <color theme="1"/>
        <rFont val="ＭＳ ゴシック"/>
        <family val="3"/>
        <charset val="128"/>
      </rPr>
      <t xml:space="preserve">
　平成27年度から増加しており、類似団体と比較して高い数値となっている。
　これは平成27年度から社会資本整備事業と下水道事業債を活用し、下水管の布設替えを行っているためである。この布設替えは平成33年度まで行われる予定であるため、それまでは類似団体よりも高い水準が続くと予想される。
　平成30年度は事業の繰越があったため低い数値となっているが、令和元年度は繰越事業分増加となる見込みである。</t>
    </r>
    <rPh sb="151" eb="153">
      <t>ヘイセイ</t>
    </rPh>
    <rPh sb="155" eb="157">
      <t>ネンド</t>
    </rPh>
    <rPh sb="158" eb="160">
      <t>ジギョウ</t>
    </rPh>
    <rPh sb="161" eb="163">
      <t>クリコシ</t>
    </rPh>
    <rPh sb="169" eb="170">
      <t>ヒク</t>
    </rPh>
    <rPh sb="171" eb="173">
      <t>スウチ</t>
    </rPh>
    <rPh sb="181" eb="183">
      <t>レイワ</t>
    </rPh>
    <rPh sb="183" eb="186">
      <t>ガンネンド</t>
    </rPh>
    <rPh sb="187" eb="189">
      <t>クリコシ</t>
    </rPh>
    <rPh sb="189" eb="192">
      <t>ジギョウブン</t>
    </rPh>
    <rPh sb="192" eb="194">
      <t>ゾウカ</t>
    </rPh>
    <rPh sb="197" eb="199">
      <t>ミコ</t>
    </rPh>
    <phoneticPr fontId="4"/>
  </si>
  <si>
    <t>　経営の健全性・効率性については類似団体と比較しても健全性が高いことがわかる。
　老朽化の状況については、現在下水管の布設替えを行っているため、類似団体と比較して高い数値となっているが、現在の健全性の状況を考慮すると、健全性を保ったまま下水管の布設替えを行う事ができると予想される。
　令和2年度以降は、特別会計から公営企業会計へ移行するための取組を行っていく予定である。</t>
    <rPh sb="143" eb="145">
      <t>レイワ</t>
    </rPh>
    <rPh sb="146" eb="148">
      <t>ネンド</t>
    </rPh>
    <rPh sb="148" eb="150">
      <t>イコウ</t>
    </rPh>
    <rPh sb="152" eb="154">
      <t>トクベツ</t>
    </rPh>
    <rPh sb="154" eb="156">
      <t>カイケイ</t>
    </rPh>
    <rPh sb="158" eb="160">
      <t>コウエイ</t>
    </rPh>
    <rPh sb="160" eb="162">
      <t>キギョウ</t>
    </rPh>
    <rPh sb="162" eb="164">
      <t>カイケイ</t>
    </rPh>
    <rPh sb="165" eb="167">
      <t>イコウ</t>
    </rPh>
    <rPh sb="172" eb="174">
      <t>トリクミ</t>
    </rPh>
    <rPh sb="175" eb="176">
      <t>オコナ</t>
    </rPh>
    <rPh sb="180" eb="182">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</si>
</sst>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0.59</c:v>
                </c:pt>
                <c:pt idx="2">
                  <c:v>0.15</c:v>
                </c:pt>
                <c:pt idx="3">
                  <c:v>0.67</c:v>
                </c:pt>
                <c:pt idx="4" formatCode="#,##0.00;&quot;△&quot;#,##0.00">
                  <c:v>0</c:v>
                </c:pt>
              </c:numCache>
            </c:numRef>
          </c:val>
          <c:extLst>
            <c:ext xmlns:c16="http://schemas.microsoft.com/office/drawing/2014/chart" uri="{C3380CC4-5D6E-409C-BE32-E72D297353CC}">
              <c16:uniqueId val="{00000000-02D8-4349-970C-7DBDFF9698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0.04</c:v>
                </c:pt>
                <c:pt idx="3">
                  <c:v>0.15</c:v>
                </c:pt>
                <c:pt idx="4">
                  <c:v>0.06</c:v>
                </c:pt>
              </c:numCache>
            </c:numRef>
          </c:val>
          <c:smooth val="0"/>
          <c:extLst>
            <c:ext xmlns:c16="http://schemas.microsoft.com/office/drawing/2014/chart" uri="{C3380CC4-5D6E-409C-BE32-E72D297353CC}">
              <c16:uniqueId val="{00000001-02D8-4349-970C-7DBDFF9698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21-4BF7-B128-2078A44B599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38.409999999999997</c:v>
                </c:pt>
                <c:pt idx="1">
                  <c:v>39.25</c:v>
                </c:pt>
                <c:pt idx="2">
                  <c:v>43.18</c:v>
                </c:pt>
                <c:pt idx="3">
                  <c:v>42.38</c:v>
                </c:pt>
                <c:pt idx="4">
                  <c:v>46.17</c:v>
                </c:pt>
              </c:numCache>
            </c:numRef>
          </c:val>
          <c:smooth val="0"/>
          <c:extLst>
            <c:ext xmlns:c16="http://schemas.microsoft.com/office/drawing/2014/chart" uri="{C3380CC4-5D6E-409C-BE32-E72D297353CC}">
              <c16:uniqueId val="{00000001-F721-4BF7-B128-2078A44B599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702-439F-BDB6-8214E1E785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86.43</c:v>
                </c:pt>
                <c:pt idx="2">
                  <c:v>86.43</c:v>
                </c:pt>
                <c:pt idx="3">
                  <c:v>87.01</c:v>
                </c:pt>
                <c:pt idx="4">
                  <c:v>87.84</c:v>
                </c:pt>
              </c:numCache>
            </c:numRef>
          </c:val>
          <c:smooth val="0"/>
          <c:extLst>
            <c:ext xmlns:c16="http://schemas.microsoft.com/office/drawing/2014/chart" uri="{C3380CC4-5D6E-409C-BE32-E72D297353CC}">
              <c16:uniqueId val="{00000001-C702-439F-BDB6-8214E1E785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97.78</c:v>
                </c:pt>
                <c:pt idx="1">
                  <c:v>105.56</c:v>
                </c:pt>
                <c:pt idx="2">
                  <c:v>109.31</c:v>
                </c:pt>
                <c:pt idx="3">
                  <c:v>96.47</c:v>
                </c:pt>
                <c:pt idx="4">
                  <c:v>95.57</c:v>
                </c:pt>
              </c:numCache>
            </c:numRef>
          </c:val>
          <c:extLst>
            <c:ext xmlns:c16="http://schemas.microsoft.com/office/drawing/2014/chart" uri="{C3380CC4-5D6E-409C-BE32-E72D297353CC}">
              <c16:uniqueId val="{00000000-C84C-403C-8BD7-C38B51C18F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4C-403C-8BD7-C38B51C18F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24-44C0-ACCE-7F4F70CD774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24-44C0-ACCE-7F4F70CD774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BC-45FE-88B7-072386998E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BC-45FE-88B7-072386998E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043-43FA-87F3-915982BC37A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43-43FA-87F3-915982BC37A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B6-410B-8436-D6CBE8577EC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B6-410B-8436-D6CBE8577EC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368.32</c:v>
                </c:pt>
                <c:pt idx="1">
                  <c:v>322.85000000000002</c:v>
                </c:pt>
                <c:pt idx="2">
                  <c:v>345.39</c:v>
                </c:pt>
                <c:pt idx="3">
                  <c:v>280.91000000000003</c:v>
                </c:pt>
                <c:pt idx="4">
                  <c:v>126.82</c:v>
                </c:pt>
              </c:numCache>
            </c:numRef>
          </c:val>
          <c:extLst>
            <c:ext xmlns:c16="http://schemas.microsoft.com/office/drawing/2014/chart" uri="{C3380CC4-5D6E-409C-BE32-E72D297353CC}">
              <c16:uniqueId val="{00000000-352D-492D-97A2-511834EDABF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1504.21</c:v>
                </c:pt>
                <c:pt idx="1">
                  <c:v>1390.86</c:v>
                </c:pt>
                <c:pt idx="2">
                  <c:v>1467.94</c:v>
                </c:pt>
                <c:pt idx="3">
                  <c:v>1144.94</c:v>
                </c:pt>
                <c:pt idx="4">
                  <c:v>1252.71</c:v>
                </c:pt>
              </c:numCache>
            </c:numRef>
          </c:val>
          <c:smooth val="0"/>
          <c:extLst>
            <c:ext xmlns:c16="http://schemas.microsoft.com/office/drawing/2014/chart" uri="{C3380CC4-5D6E-409C-BE32-E72D297353CC}">
              <c16:uniqueId val="{00000001-352D-492D-97A2-511834EDABF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120.58</c:v>
                </c:pt>
                <c:pt idx="1">
                  <c:v>125.44</c:v>
                </c:pt>
                <c:pt idx="2">
                  <c:v>135.78</c:v>
                </c:pt>
                <c:pt idx="3">
                  <c:v>99.8</c:v>
                </c:pt>
                <c:pt idx="4">
                  <c:v>100</c:v>
                </c:pt>
              </c:numCache>
            </c:numRef>
          </c:val>
          <c:extLst>
            <c:ext xmlns:c16="http://schemas.microsoft.com/office/drawing/2014/chart" uri="{C3380CC4-5D6E-409C-BE32-E72D297353CC}">
              <c16:uniqueId val="{00000000-A275-40BF-8E69-3C5695D1B17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67.41</c:v>
                </c:pt>
                <c:pt idx="1">
                  <c:v>76.849999999999994</c:v>
                </c:pt>
                <c:pt idx="2">
                  <c:v>83.3</c:v>
                </c:pt>
                <c:pt idx="3">
                  <c:v>88.16</c:v>
                </c:pt>
                <c:pt idx="4">
                  <c:v>87.03</c:v>
                </c:pt>
              </c:numCache>
            </c:numRef>
          </c:val>
          <c:smooth val="0"/>
          <c:extLst>
            <c:ext xmlns:c16="http://schemas.microsoft.com/office/drawing/2014/chart" uri="{C3380CC4-5D6E-409C-BE32-E72D297353CC}">
              <c16:uniqueId val="{00000001-A275-40BF-8E69-3C5695D1B17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155.74</c:v>
                </c:pt>
                <c:pt idx="1">
                  <c:v>150.19999999999999</c:v>
                </c:pt>
                <c:pt idx="2">
                  <c:v>139.34</c:v>
                </c:pt>
                <c:pt idx="3">
                  <c:v>189</c:v>
                </c:pt>
                <c:pt idx="4">
                  <c:v>187.09</c:v>
                </c:pt>
              </c:numCache>
            </c:numRef>
          </c:val>
          <c:extLst>
            <c:ext xmlns:c16="http://schemas.microsoft.com/office/drawing/2014/chart" uri="{C3380CC4-5D6E-409C-BE32-E72D297353CC}">
              <c16:uniqueId val="{00000000-1807-4F45-92B2-7D0B6C03FF9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216.49</c:v>
                </c:pt>
                <c:pt idx="1">
                  <c:v>198.4</c:v>
                </c:pt>
                <c:pt idx="2">
                  <c:v>184.56</c:v>
                </c:pt>
                <c:pt idx="3">
                  <c:v>173.89</c:v>
                </c:pt>
                <c:pt idx="4">
                  <c:v>177.02</c:v>
                </c:pt>
              </c:numCache>
            </c:numRef>
          </c:val>
          <c:smooth val="0"/>
          <c:extLst>
            <c:ext xmlns:c16="http://schemas.microsoft.com/office/drawing/2014/chart" uri="{C3380CC4-5D6E-409C-BE32-E72D297353CC}">
              <c16:uniqueId val="{00000001-1807-4F45-92B2-7D0B6C03FF9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大潟村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3181</v>
      </c>
      <c r="AM8" s="68"/>
      <c r="AN8" s="68"/>
      <c r="AO8" s="68"/>
      <c r="AP8" s="68"/>
      <c r="AQ8" s="68"/>
      <c r="AR8" s="68"/>
      <c r="AS8" s="68"/>
      <c r="AT8" s="67">
        <f>データ!T6</f>
        <v>170.11</v>
      </c>
      <c r="AU8" s="67"/>
      <c r="AV8" s="67"/>
      <c r="AW8" s="67"/>
      <c r="AX8" s="67"/>
      <c r="AY8" s="67"/>
      <c r="AZ8" s="67"/>
      <c r="BA8" s="67"/>
      <c r="BB8" s="67">
        <f>データ!U6</f>
        <v>18.7</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v>
      </c>
      <c r="Q10" s="67"/>
      <c r="R10" s="67"/>
      <c r="S10" s="67"/>
      <c r="T10" s="67"/>
      <c r="U10" s="67"/>
      <c r="V10" s="67"/>
      <c r="W10" s="67">
        <f>データ!Q6</f>
        <v>71.63</v>
      </c>
      <c r="X10" s="67"/>
      <c r="Y10" s="67"/>
      <c r="Z10" s="67"/>
      <c r="AA10" s="67"/>
      <c r="AB10" s="67"/>
      <c r="AC10" s="67"/>
      <c r="AD10" s="68">
        <f>データ!R6</f>
        <v>4692</v>
      </c>
      <c r="AE10" s="68"/>
      <c r="AF10" s="68"/>
      <c r="AG10" s="68"/>
      <c r="AH10" s="68"/>
      <c r="AI10" s="68"/>
      <c r="AJ10" s="68"/>
      <c r="AK10" s="2"/>
      <c r="AL10" s="68">
        <f>データ!V6</f>
        <v>3104</v>
      </c>
      <c r="AM10" s="68"/>
      <c r="AN10" s="68"/>
      <c r="AO10" s="68"/>
      <c r="AP10" s="68"/>
      <c r="AQ10" s="68"/>
      <c r="AR10" s="68"/>
      <c r="AS10" s="68"/>
      <c r="AT10" s="67">
        <f>データ!W6</f>
        <v>2.97</v>
      </c>
      <c r="AU10" s="67"/>
      <c r="AV10" s="67"/>
      <c r="AW10" s="67"/>
      <c r="AX10" s="67"/>
      <c r="AY10" s="67"/>
      <c r="AZ10" s="67"/>
      <c r="BA10" s="67"/>
      <c r="BB10" s="67">
        <f>データ!X6</f>
        <v>1045.1199999999999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9v5ZPRZrJPO7VjKlExfTnNm+Xt+BbpeyRHDxZsaITuA0dr13h9bZAcSA0/pyRv5JAH0VSPktoskfUXmQ8iQJqA==" saltValue="1h9iNR2GEcwuknAHkJ/T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53686</v>
      </c>
      <c r="D6" s="33">
        <f t="shared" si="3"/>
        <v>47</v>
      </c>
      <c r="E6" s="33">
        <f t="shared" si="3"/>
        <v>17</v>
      </c>
      <c r="F6" s="33">
        <f t="shared" si="3"/>
        <v>4</v>
      </c>
      <c r="G6" s="33">
        <f t="shared" si="3"/>
        <v>0</v>
      </c>
      <c r="H6" s="33" t="str">
        <f t="shared" si="3"/>
        <v>秋田県　大潟村</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100</v>
      </c>
      <c r="Q6" s="34">
        <f t="shared" si="3"/>
        <v>71.63</v>
      </c>
      <c r="R6" s="34">
        <f t="shared" si="3"/>
        <v>4692</v>
      </c>
      <c r="S6" s="34">
        <f t="shared" si="3"/>
        <v>3181</v>
      </c>
      <c r="T6" s="34">
        <f t="shared" si="3"/>
        <v>170.11</v>
      </c>
      <c r="U6" s="34">
        <f t="shared" si="3"/>
        <v>18.7</v>
      </c>
      <c r="V6" s="34">
        <f t="shared" si="3"/>
        <v>3104</v>
      </c>
      <c r="W6" s="34">
        <f t="shared" si="3"/>
        <v>2.97</v>
      </c>
      <c r="X6" s="34">
        <f t="shared" si="3"/>
        <v>1045.1199999999999</v>
      </c>
      <c r="Y6" s="35">
        <f>IF(Y7="",NA(),Y7)</f>
        <v>97.78</v>
      </c>
      <c r="Z6" s="35">
        <f t="shared" ref="Z6:AH6" si="4">IF(Z7="",NA(),Z7)</f>
        <v>105.56</v>
      </c>
      <c r="AA6" s="35">
        <f t="shared" si="4"/>
        <v>109.31</v>
      </c>
      <c r="AB6" s="35">
        <f t="shared" si="4"/>
        <v>96.47</v>
      </c>
      <c r="AC6" s="35">
        <f t="shared" si="4"/>
        <v>95.57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368.32</v>
      </c>
      <c r="BG6" s="35">
        <f t="shared" ref="BG6:BO6" si="7">IF(BG7="",NA(),BG7)</f>
        <v>322.85000000000002</v>
      </c>
      <c r="BH6" s="35">
        <f t="shared" si="7"/>
        <v>345.39</v>
      </c>
      <c r="BI6" s="35">
        <f t="shared" si="7"/>
        <v>280.91000000000003</v>
      </c>
      <c r="BJ6" s="35">
        <f t="shared" si="7"/>
        <v>126.82</v>
      </c>
      <c r="BK6" s="35">
        <f t="shared" si="7"/>
        <v>1504.21</v>
      </c>
      <c r="BL6" s="35">
        <f t="shared" si="7"/>
        <v>1390.86</v>
      </c>
      <c r="BM6" s="35">
        <f t="shared" si="7"/>
        <v>1467.94</v>
      </c>
      <c r="BN6" s="35">
        <f t="shared" si="7"/>
        <v>1144.94</v>
      </c>
      <c r="BO6" s="35">
        <f t="shared" si="7"/>
        <v>1252.71</v>
      </c>
      <c r="BP6" s="34" t="str">
        <f>IF(BP7="","",IF(BP7="-","【-】","【"&amp;SUBSTITUTE(TEXT(BP7,"#,##0.00"),"-","△")&amp;"】"))</f>
        <v>【1,209.40】</v>
      </c>
      <c r="BQ6" s="35">
        <f>IF(BQ7="",NA(),BQ7)</f>
        <v>120.58</v>
      </c>
      <c r="BR6" s="35">
        <f t="shared" ref="BR6:BZ6" si="8">IF(BR7="",NA(),BR7)</f>
        <v>125.44</v>
      </c>
      <c r="BS6" s="35">
        <f t="shared" si="8"/>
        <v>135.78</v>
      </c>
      <c r="BT6" s="35">
        <f t="shared" si="8"/>
        <v>99.8</v>
      </c>
      <c r="BU6" s="35">
        <f t="shared" si="8"/>
        <v>100</v>
      </c>
      <c r="BV6" s="35">
        <f t="shared" si="8"/>
        <v>67.41</v>
      </c>
      <c r="BW6" s="35">
        <f t="shared" si="8"/>
        <v>76.849999999999994</v>
      </c>
      <c r="BX6" s="35">
        <f t="shared" si="8"/>
        <v>83.3</v>
      </c>
      <c r="BY6" s="35">
        <f t="shared" si="8"/>
        <v>88.16</v>
      </c>
      <c r="BZ6" s="35">
        <f t="shared" si="8"/>
        <v>87.03</v>
      </c>
      <c r="CA6" s="34" t="str">
        <f>IF(CA7="","",IF(CA7="-","【-】","【"&amp;SUBSTITUTE(TEXT(CA7,"#,##0.00"),"-","△")&amp;"】"))</f>
        <v>【74.48】</v>
      </c>
      <c r="CB6" s="35">
        <f>IF(CB7="",NA(),CB7)</f>
        <v>155.74</v>
      </c>
      <c r="CC6" s="35">
        <f t="shared" ref="CC6:CK6" si="9">IF(CC7="",NA(),CC7)</f>
        <v>150.19999999999999</v>
      </c>
      <c r="CD6" s="35">
        <f t="shared" si="9"/>
        <v>139.34</v>
      </c>
      <c r="CE6" s="35">
        <f t="shared" si="9"/>
        <v>189</v>
      </c>
      <c r="CF6" s="35">
        <f t="shared" si="9"/>
        <v>187.09</v>
      </c>
      <c r="CG6" s="35">
        <f t="shared" si="9"/>
        <v>216.49</v>
      </c>
      <c r="CH6" s="35">
        <f t="shared" si="9"/>
        <v>198.4</v>
      </c>
      <c r="CI6" s="35">
        <f t="shared" si="9"/>
        <v>184.56</v>
      </c>
      <c r="CJ6" s="35">
        <f t="shared" si="9"/>
        <v>173.89</v>
      </c>
      <c r="CK6" s="35">
        <f t="shared" si="9"/>
        <v>177.02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38.409999999999997</v>
      </c>
      <c r="CS6" s="35">
        <f t="shared" si="10"/>
        <v>39.25</v>
      </c>
      <c r="CT6" s="35">
        <f t="shared" si="10"/>
        <v>43.18</v>
      </c>
      <c r="CU6" s="35">
        <f t="shared" si="10"/>
        <v>42.38</v>
      </c>
      <c r="CV6" s="35">
        <f t="shared" si="10"/>
        <v>46.17</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86.28</v>
      </c>
      <c r="DD6" s="35">
        <f t="shared" si="11"/>
        <v>86.43</v>
      </c>
      <c r="DE6" s="35">
        <f t="shared" si="11"/>
        <v>86.43</v>
      </c>
      <c r="DF6" s="35">
        <f t="shared" si="11"/>
        <v>87.01</v>
      </c>
      <c r="DG6" s="35">
        <f t="shared" si="11"/>
        <v>87.84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0.59</v>
      </c>
      <c r="EG6" s="35">
        <f t="shared" si="14"/>
        <v>0.15</v>
      </c>
      <c r="EH6" s="35">
        <f t="shared" si="14"/>
        <v>0.67</v>
      </c>
      <c r="EI6" s="34">
        <f t="shared" si="14"/>
        <v>0</v>
      </c>
      <c r="EJ6" s="35">
        <f t="shared" si="14"/>
        <v>7.0000000000000007E-2</v>
      </c>
      <c r="EK6" s="35">
        <f t="shared" si="14"/>
        <v>0.08</v>
      </c>
      <c r="EL6" s="35">
        <f t="shared" si="14"/>
        <v>0.04</v>
      </c>
      <c r="EM6" s="35">
        <f t="shared" si="14"/>
        <v>0.15</v>
      </c>
      <c r="EN6" s="35">
        <f t="shared" si="14"/>
        <v>0.06</v>
      </c>
      <c r="EO6" s="34" t="str">
        <f>IF(EO7="","",IF(EO7="-","【-】","【"&amp;SUBSTITUTE(TEXT(EO7,"#,##0.00"),"-","△")&amp;"】"))</f>
        <v>【0.12】</v>
      </c>
    </row>
    <row r="7" spans="1:145" s="36" customFormat="1" x14ac:dyDescent="0.15">
      <c r="A7" s="28"/>
      <c r="B7" s="37">
        <v>2018</v>
      </c>
      <c r="C7" s="37">
        <v>53686</v>
      </c>
      <c r="D7" s="37">
        <v>47</v>
      </c>
      <c r="E7" s="37">
        <v>17</v>
      </c>
      <c r="F7" s="37">
        <v>4</v>
      </c>
      <c r="G7" s="37">
        <v>0</v>
      </c>
      <c r="H7" s="37" t="s">
        <v>97</v>
      </c>
      <c r="I7" s="37" t="s">
        <v>98</v>
      </c>
      <c r="J7" s="37" t="s">
        <v>99</v>
      </c>
      <c r="K7" s="37" t="s">
        <v>100</v>
      </c>
      <c r="L7" s="37" t="s">
        <v>101</v>
      </c>
      <c r="M7" s="37" t="s">
        <v>102</v>
      </c>
      <c r="N7" s="38" t="s">
        <v>103</v>
      </c>
      <c r="O7" s="38" t="s">
        <v>104</v>
      </c>
      <c r="P7" s="38">
        <v>100</v>
      </c>
      <c r="Q7" s="38">
        <v>71.63</v>
      </c>
      <c r="R7" s="38">
        <v>4692</v>
      </c>
      <c r="S7" s="38">
        <v>3181</v>
      </c>
      <c r="T7" s="38">
        <v>170.11</v>
      </c>
      <c r="U7" s="38">
        <v>18.7</v>
      </c>
      <c r="V7" s="38">
        <v>3104</v>
      </c>
      <c r="W7" s="38">
        <v>2.97</v>
      </c>
      <c r="X7" s="38">
        <v>1045.1199999999999</v>
      </c>
      <c r="Y7" s="38">
        <v>97.78</v>
      </c>
      <c r="Z7" s="38">
        <v>105.56</v>
      </c>
      <c r="AA7" s="38">
        <v>109.31</v>
      </c>
      <c r="AB7" s="38">
        <v>96.47</v>
      </c>
      <c r="AC7" s="38">
        <v>95.57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368.32</v>
      </c>
      <c r="BG7" s="38">
        <v>322.85000000000002</v>
      </c>
      <c r="BH7" s="38">
        <v>345.39</v>
      </c>
      <c r="BI7" s="38">
        <v>280.91000000000003</v>
      </c>
      <c r="BJ7" s="38">
        <v>126.82</v>
      </c>
      <c r="BK7" s="38">
        <v>1504.21</v>
      </c>
      <c r="BL7" s="38">
        <v>1390.86</v>
      </c>
      <c r="BM7" s="38">
        <v>1467.94</v>
      </c>
      <c r="BN7" s="38">
        <v>1144.94</v>
      </c>
      <c r="BO7" s="38">
        <v>1252.71</v>
      </c>
      <c r="BP7" s="38">
        <v>1209.4000000000001</v>
      </c>
      <c r="BQ7" s="38">
        <v>120.58</v>
      </c>
      <c r="BR7" s="38">
        <v>125.44</v>
      </c>
      <c r="BS7" s="38">
        <v>135.78</v>
      </c>
      <c r="BT7" s="38">
        <v>99.8</v>
      </c>
      <c r="BU7" s="38">
        <v>100</v>
      </c>
      <c r="BV7" s="38">
        <v>67.41</v>
      </c>
      <c r="BW7" s="38">
        <v>76.849999999999994</v>
      </c>
      <c r="BX7" s="38">
        <v>83.3</v>
      </c>
      <c r="BY7" s="38">
        <v>88.16</v>
      </c>
      <c r="BZ7" s="38">
        <v>87.03</v>
      </c>
      <c r="CA7" s="38">
        <v>74.48</v>
      </c>
      <c r="CB7" s="38">
        <v>155.74</v>
      </c>
      <c r="CC7" s="38">
        <v>150.19999999999999</v>
      </c>
      <c r="CD7" s="38">
        <v>139.34</v>
      </c>
      <c r="CE7" s="38">
        <v>189</v>
      </c>
      <c r="CF7" s="38">
        <v>187.09</v>
      </c>
      <c r="CG7" s="38">
        <v>216.49</v>
      </c>
      <c r="CH7" s="38">
        <v>198.4</v>
      </c>
      <c r="CI7" s="38">
        <v>184.56</v>
      </c>
      <c r="CJ7" s="38">
        <v>173.89</v>
      </c>
      <c r="CK7" s="38">
        <v>177.02</v>
      </c>
      <c r="CL7" s="38">
        <v>219.46</v>
      </c>
      <c r="CM7" s="38" t="s">
        <v>103</v>
      </c>
      <c r="CN7" s="38" t="s">
        <v>103</v>
      </c>
      <c r="CO7" s="38" t="s">
        <v>103</v>
      </c>
      <c r="CP7" s="38" t="s">
        <v>103</v>
      </c>
      <c r="CQ7" s="38" t="s">
        <v>103</v>
      </c>
      <c r="CR7" s="38">
        <v>38.409999999999997</v>
      </c>
      <c r="CS7" s="38">
        <v>39.25</v>
      </c>
      <c r="CT7" s="38">
        <v>43.18</v>
      </c>
      <c r="CU7" s="38">
        <v>42.38</v>
      </c>
      <c r="CV7" s="38">
        <v>46.17</v>
      </c>
      <c r="CW7" s="38">
        <v>42.82</v>
      </c>
      <c r="CX7" s="38">
        <v>100</v>
      </c>
      <c r="CY7" s="38">
        <v>100</v>
      </c>
      <c r="CZ7" s="38">
        <v>100</v>
      </c>
      <c r="DA7" s="38">
        <v>100</v>
      </c>
      <c r="DB7" s="38">
        <v>100</v>
      </c>
      <c r="DC7" s="38">
        <v>86.28</v>
      </c>
      <c r="DD7" s="38">
        <v>86.43</v>
      </c>
      <c r="DE7" s="38">
        <v>86.43</v>
      </c>
      <c r="DF7" s="38">
        <v>87.01</v>
      </c>
      <c r="DG7" s="38">
        <v>87.84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0.59</v>
      </c>
      <c r="EG7" s="38">
        <v>0.15</v>
      </c>
      <c r="EH7" s="38">
        <v>0.67</v>
      </c>
      <c r="EI7" s="38">
        <v>0</v>
      </c>
      <c r="EJ7" s="38">
        <v>7.0000000000000007E-2</v>
      </c>
      <c r="EK7" s="38">
        <v>0.08</v>
      </c>
      <c r="EL7" s="38">
        <v>0.04</v>
      </c>
      <c r="EM7" s="38">
        <v>0.15</v>
      </c>
      <c r="EN7" s="38">
        <v>0.06</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渡辺祥達</cp:lastModifiedBy>
  <dcterms:created xsi:type="dcterms:W3CDTF">2019-12-05T05:10:30Z</dcterms:created>
  <dcterms:modified xsi:type="dcterms:W3CDTF">2020-01-27T07:15:24Z</dcterms:modified>
  <cp:category/>
</cp:coreProperties>
</file>