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佐藤　洋平\Desktop\【経営比較分析表】大潟村\"/>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Q6" i="5"/>
  <c r="AI8" i="4" s="1"/>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Q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<sst xmlns="http://schemas.openxmlformats.org/spreadsheetml/2006/main" count="218" uniqueCount="108">
  <si>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</si>
  <si>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</si>
  <si>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</si>
  <si>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</si>
  <si>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</si>
  <si>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</si>
  <si>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</si>
  <si>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</si>
  <si>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</si>
  <si>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</si>
  <si>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</si>
  <si>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</si>
  <si>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</si>
  <si>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</si>
  <si>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</si>
  <si>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</si>
  <si>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</si>
  <si>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</si>
  <si>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</si>
  <si>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</si>
  <si>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</si>
  <si>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</si>
  <si>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</si>
  <si>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</si>
  <si>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</si>
  <si>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</si>
  <si>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</si>
  <si>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</si>
  <si>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</si>
  <si>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</si>
  <si>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</si>
  <si>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</si>
  <si>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</si>
  <si>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</si>
  <si>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</si>
  <si>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</si>
  <si>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</si>
  <si>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</si>
  <si>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</si>
  <si>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</si>
  <si>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</si>
  <si>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</si>
  <si>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</si>
  <si>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</si>
  <si>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</si>
  <si>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</si>
  <si>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</si>
  <si>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</si>
  <si>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</si>
  <si>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</si>
  <si>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</si>
  <si>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</si>
  <si>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</si>
  <si>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</si>
  <si>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</si>
  <si>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</si>
  <si>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</si>
  <si>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</si>
  <si>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</si>
  <si>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</si>
  <si>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</si>
  <si>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</si>
  <si>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</si>
  <si>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</si>
  <si>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</si>
  <si>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</si>
  <si>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</si>
  <si>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</si>
  <si>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</si>
  <si>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</si>
  <si>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</si>
  <si>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</si>
  <si>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</si>
  <si>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</si>
  <si>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</si>
  <si>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</si>
  <si>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</si>
  <si>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</si>
  <si>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</si>
  <si>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</si>
  <si>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</si>
  <si>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</si>
  <si>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</si>
  <si>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</si>
  <si>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</si>
  <si>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</si>
  <si>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</si>
  <si>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</si>
  <si>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</si>
  <si>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</si>
  <si>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</si>
  <si>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</si>
  <si>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</si>
  <si>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大潟村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</si>
  <si>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</si>
  <si>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</si>
  <si>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</si>
  <si>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</si>
  <si>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</si>
  <si>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</si>
  <si>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</si>
  <si>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</si>
  <si>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</si>
  <si>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</si>
  <si>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</si>
  <si>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類似団体と比較した場合、良好な数値と判断できるが、収益的収支比率が１００％を割っているため、今後も健全経営となるよう努めていく。</t>
    <rPh sb="1" eb="3">
      <t>ルイジ</t>
    </rPh>
    <rPh sb="3" eb="5">
      <t>ダンタイ</t>
    </rPh>
    <rPh sb="6" eb="8">
      <t>ヒカク</t>
    </rPh>
    <rPh sb="10" eb="12">
      <t>バアイ</t>
    </rPh>
    <rPh sb="13" eb="15">
      <t>リョウコウ</t>
    </rPh>
    <rPh sb="16" eb="18">
      <t>スウチ</t>
    </rPh>
    <rPh sb="19" eb="21">
      <t>ハンダン</t>
    </rPh>
    <rPh sb="26" eb="29">
      <t>シュウエキテキ</t>
    </rPh>
    <rPh sb="29" eb="31">
      <t>シュウシ</t>
    </rPh>
    <rPh sb="31" eb="33">
      <t>ヒリツ</t>
    </rPh>
    <rPh sb="39" eb="40">
      <t>ワ</t>
    </rPh>
    <rPh sb="47" eb="49">
      <t>コンゴ</t>
    </rPh>
    <rPh sb="50" eb="52">
      <t>ケンゼン</t>
    </rPh>
    <rPh sb="52" eb="54">
      <t>ケイエイ</t>
    </rPh>
    <rPh sb="59" eb="60">
      <t>ツト</t>
    </rPh>
    <phoneticPr fontId="4"/>
  </si>
  <si>
    <t>　収益的収支比率について、類似団体に比べ、高い水準を維持できているが、１００％を割っている。今後、地方債残高が平成３３年度には０となる予定であり、償還費が減少していくため、健全な経営に向かっていくと考える。
　企業債残高対給水収益比率について、類似団体に比べ約半分以下の水準を維持しており、極めて良好と考える。
　料金回収率について、回収率が１００％にはいたっていないが、類似団体に比べ比較的良好と考える。
　給水原価について、類似団体よりも低い原価で飲料水を提供出来ている。また、給水原価にばらつきが無く安定した経営を維持できている。
　施設利用率について、類似団体と比較して効率よく施設を利用できていることがわかる。
　有収率について、類似団体と比較して高い水準にあり、１００％に近い数値となっているが、適切な維持管理により、有終率の維持に務める。</t>
    <rPh sb="1" eb="4">
      <t>シュウエキテキ</t>
    </rPh>
    <rPh sb="4" eb="6">
      <t>シュウシ</t>
    </rPh>
    <rPh sb="6" eb="8">
      <t>ヒリツ</t>
    </rPh>
    <rPh sb="13" eb="15">
      <t>ルイジ</t>
    </rPh>
    <rPh sb="15" eb="17">
      <t>ダンタイ</t>
    </rPh>
    <rPh sb="18" eb="19">
      <t>クラ</t>
    </rPh>
    <rPh sb="21" eb="22">
      <t>タカ</t>
    </rPh>
    <rPh sb="23" eb="25">
      <t>スイジュン</t>
    </rPh>
    <rPh sb="26" eb="28">
      <t>イジ</t>
    </rPh>
    <rPh sb="40" eb="41">
      <t>ワ</t>
    </rPh>
    <rPh sb="46" eb="48">
      <t>コンゴ</t>
    </rPh>
    <rPh sb="49" eb="52">
      <t>チホウサイ</t>
    </rPh>
    <rPh sb="52" eb="54">
      <t>ザンダカ</t>
    </rPh>
    <rPh sb="55" eb="57">
      <t>ヘイセイ</t>
    </rPh>
    <rPh sb="59" eb="61">
      <t>ネンド</t>
    </rPh>
    <rPh sb="67" eb="69">
      <t>ヨテイ</t>
    </rPh>
    <rPh sb="73" eb="75">
      <t>ショウカン</t>
    </rPh>
    <rPh sb="86" eb="88">
      <t>ケンゼン</t>
    </rPh>
    <rPh sb="89" eb="91">
      <t>ケイエイ</t>
    </rPh>
    <rPh sb="92" eb="93">
      <t>ム</t>
    </rPh>
    <rPh sb="99" eb="100">
      <t>カンガ</t>
    </rPh>
    <rPh sb="106" eb="109">
      <t>キギョウサイ</t>
    </rPh>
    <rPh sb="109" eb="111">
      <t>ザンダカ</t>
    </rPh>
    <rPh sb="111" eb="112">
      <t>タイ</t>
    </rPh>
    <rPh sb="112" eb="114">
      <t>キュウスイ</t>
    </rPh>
    <rPh sb="114" eb="116">
      <t>シュウエキ</t>
    </rPh>
    <rPh sb="116" eb="118">
      <t>ヒリツ</t>
    </rPh>
    <rPh sb="123" eb="125">
      <t>ルイジ</t>
    </rPh>
    <rPh sb="125" eb="127">
      <t>ダンタイ</t>
    </rPh>
    <rPh sb="128" eb="129">
      <t>クラ</t>
    </rPh>
    <rPh sb="130" eb="131">
      <t>ヤク</t>
    </rPh>
    <rPh sb="131" eb="133">
      <t>ハンブン</t>
    </rPh>
    <rPh sb="133" eb="135">
      <t>イカ</t>
    </rPh>
    <rPh sb="136" eb="138">
      <t>スイジュン</t>
    </rPh>
    <rPh sb="139" eb="141">
      <t>イジ</t>
    </rPh>
    <rPh sb="146" eb="147">
      <t>キワ</t>
    </rPh>
    <rPh sb="149" eb="151">
      <t>リョウコウ</t>
    </rPh>
    <rPh sb="152" eb="153">
      <t>カンガ</t>
    </rPh>
    <rPh sb="159" eb="161">
      <t>リョウキン</t>
    </rPh>
    <rPh sb="161" eb="164">
      <t>カイシュウリツ</t>
    </rPh>
    <rPh sb="169" eb="172">
      <t>カイシュウリツ</t>
    </rPh>
    <rPh sb="193" eb="194">
      <t>クラ</t>
    </rPh>
    <rPh sb="195" eb="198">
      <t>ヒカクテキ</t>
    </rPh>
    <rPh sb="198" eb="200">
      <t>リョウコウ</t>
    </rPh>
    <rPh sb="201" eb="202">
      <t>カンガ</t>
    </rPh>
    <rPh sb="217" eb="219">
      <t>ルイジ</t>
    </rPh>
    <rPh sb="219" eb="221">
      <t>ダンタイ</t>
    </rPh>
    <rPh sb="274" eb="276">
      <t>シセツ</t>
    </rPh>
    <rPh sb="276" eb="279">
      <t>リヨウリツ</t>
    </rPh>
    <rPh sb="284" eb="286">
      <t>ルイジ</t>
    </rPh>
    <rPh sb="286" eb="288">
      <t>ダンタイ</t>
    </rPh>
    <rPh sb="319" eb="320">
      <t>リツ</t>
    </rPh>
    <rPh sb="325" eb="327">
      <t>ルイジ</t>
    </rPh>
    <rPh sb="359" eb="361">
      <t>テキセツ</t>
    </rPh>
    <rPh sb="362" eb="364">
      <t>イジ</t>
    </rPh>
    <rPh sb="364" eb="366">
      <t>カンリ</t>
    </rPh>
    <rPh sb="370" eb="372">
      <t>ユウシュウ</t>
    </rPh>
    <rPh sb="372" eb="373">
      <t>リツ</t>
    </rPh>
    <rPh sb="374" eb="376">
      <t>イジ</t>
    </rPh>
    <rPh sb="377" eb="378">
      <t>ツト</t>
    </rPh>
    <phoneticPr fontId="4"/>
  </si>
  <si>
    <t>管路については、平成の初めに大規模な布設替え工事を実施していることもあり近い将来大規模に更新を必要とするような施設は特にないが,更新の際には、経営が悪化しないよう慎重に対応する必要がある。</t>
    <rPh sb="0" eb="2">
      <t>カンロ</t>
    </rPh>
    <rPh sb="8" eb="10">
      <t>ヘイセイ</t>
    </rPh>
    <rPh sb="11" eb="12">
      <t>ハジ</t>
    </rPh>
    <rPh sb="14" eb="17">
      <t>ダイキボ</t>
    </rPh>
    <rPh sb="18" eb="21">
      <t>フセツガ</t>
    </rPh>
    <rPh sb="22" eb="24">
      <t>コウジ</t>
    </rPh>
    <rPh sb="25" eb="27">
      <t>ジッシ</t>
    </rPh>
    <rPh sb="36" eb="37">
      <t>チカ</t>
    </rPh>
    <rPh sb="38" eb="40">
      <t>ショウライ</t>
    </rPh>
    <rPh sb="40" eb="43">
      <t>ダイキボ</t>
    </rPh>
    <rPh sb="44" eb="46">
      <t>コウシン</t>
    </rPh>
    <rPh sb="47" eb="49">
      <t>ヒツヨウ</t>
    </rPh>
    <rPh sb="55" eb="57">
      <t>シセツ</t>
    </rPh>
    <rPh sb="58" eb="59">
      <t>トク</t>
    </rPh>
    <rPh sb="64" eb="66">
      <t>コウシン</t>
    </rPh>
    <rPh sb="67" eb="68">
      <t>サイ</t>
    </rPh>
    <rPh sb="71" eb="73">
      <t>ケイエイ</t>
    </rPh>
    <rPh sb="74" eb="76">
      <t>アッカ</t>
    </rPh>
    <rPh sb="81" eb="83">
      <t>シンチョウ</t>
    </rPh>
    <rPh sb="84" eb="86">
      <t>タイオウ</t>
    </rPh>
    <rPh sb="88" eb="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</si>
</sst>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6457152"/>
        <c:axId val="12009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156457152"/>
        <c:axId val="120092360"/>
      </c:lineChart>
      <c:dateAx>
        <c:axId val="156457152"/>
        <c:scaling>
          <c:orientation val="minMax"/>
        </c:scaling>
        <c:delete val="1"/>
        <c:axPos val="b"/>
        <c:numFmt formatCode="ge" sourceLinked="1"/>
        <c:majorTickMark val="none"/>
        <c:minorTickMark val="none"/>
        <c:tickLblPos val="none"/>
        <c:crossAx val="120092360"/>
        <c:crosses val="autoZero"/>
        <c:auto val="1"/>
        <c:lblOffset val="100"/>
        <c:baseTimeUnit val="years"/>
      </c:dateAx>
      <c:valAx>
        <c:axId val="12009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70.92</c:v>
                </c:pt>
                <c:pt idx="1">
                  <c:v>71.349999999999994</c:v>
                </c:pt>
                <c:pt idx="2">
                  <c:v>67.16</c:v>
                </c:pt>
                <c:pt idx="3">
                  <c:v>68.02</c:v>
                </c:pt>
                <c:pt idx="4">
                  <c:v>70.77</c:v>
                </c:pt>
              </c:numCache>
            </c:numRef>
          </c:val>
        </c:ser>
        <c:dLbls>
          <c:showLegendKey val="0"/>
          <c:showVal val="0"/>
          <c:showCatName val="0"/>
          <c:showSerName val="0"/>
          <c:showPercent val="0"/>
          <c:showBubbleSize val="0"/>
        </c:dLbls>
        <c:gapWidth val="150"/>
        <c:axId val="156633784"/>
        <c:axId val="1566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156633784"/>
        <c:axId val="156634176"/>
      </c:lineChart>
      <c:dateAx>
        <c:axId val="156633784"/>
        <c:scaling>
          <c:orientation val="minMax"/>
        </c:scaling>
        <c:delete val="1"/>
        <c:axPos val="b"/>
        <c:numFmt formatCode="ge" sourceLinked="1"/>
        <c:majorTickMark val="none"/>
        <c:minorTickMark val="none"/>
        <c:tickLblPos val="none"/>
        <c:crossAx val="156634176"/>
        <c:crosses val="autoZero"/>
        <c:auto val="1"/>
        <c:lblOffset val="100"/>
        <c:baseTimeUnit val="years"/>
      </c:dateAx>
      <c:valAx>
        <c:axId val="1566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3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92.15</c:v>
                </c:pt>
                <c:pt idx="1">
                  <c:v>88.64</c:v>
                </c:pt>
                <c:pt idx="2">
                  <c:v>95.65</c:v>
                </c:pt>
                <c:pt idx="3">
                  <c:v>95.14</c:v>
                </c:pt>
                <c:pt idx="4">
                  <c:v>93.34</c:v>
                </c:pt>
              </c:numCache>
            </c:numRef>
          </c:val>
        </c:ser>
        <c:dLbls>
          <c:showLegendKey val="0"/>
          <c:showVal val="0"/>
          <c:showCatName val="0"/>
          <c:showSerName val="0"/>
          <c:showPercent val="0"/>
          <c:showBubbleSize val="0"/>
        </c:dLbls>
        <c:gapWidth val="150"/>
        <c:axId val="155207088"/>
        <c:axId val="155206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155207088"/>
        <c:axId val="155206696"/>
      </c:lineChart>
      <c:dateAx>
        <c:axId val="155207088"/>
        <c:scaling>
          <c:orientation val="minMax"/>
        </c:scaling>
        <c:delete val="1"/>
        <c:axPos val="b"/>
        <c:numFmt formatCode="ge" sourceLinked="1"/>
        <c:majorTickMark val="none"/>
        <c:minorTickMark val="none"/>
        <c:tickLblPos val="none"/>
        <c:crossAx val="155206696"/>
        <c:crosses val="autoZero"/>
        <c:auto val="1"/>
        <c:lblOffset val="100"/>
        <c:baseTimeUnit val="years"/>
      </c:dateAx>
      <c:valAx>
        <c:axId val="15520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0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84.91</c:v>
                </c:pt>
                <c:pt idx="1">
                  <c:v>82.06</c:v>
                </c:pt>
                <c:pt idx="2">
                  <c:v>86.21</c:v>
                </c:pt>
                <c:pt idx="3">
                  <c:v>87.53</c:v>
                </c:pt>
                <c:pt idx="4">
                  <c:v>87.44</c:v>
                </c:pt>
              </c:numCache>
            </c:numRef>
          </c:val>
        </c:ser>
        <c:dLbls>
          <c:showLegendKey val="0"/>
          <c:showVal val="0"/>
          <c:showCatName val="0"/>
          <c:showSerName val="0"/>
          <c:showPercent val="0"/>
          <c:showBubbleSize val="0"/>
        </c:dLbls>
        <c:gapWidth val="150"/>
        <c:axId val="155801560"/>
        <c:axId val="15580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155801560"/>
        <c:axId val="155801944"/>
      </c:lineChart>
      <c:dateAx>
        <c:axId val="155801560"/>
        <c:scaling>
          <c:orientation val="minMax"/>
        </c:scaling>
        <c:delete val="1"/>
        <c:axPos val="b"/>
        <c:numFmt formatCode="ge" sourceLinked="1"/>
        <c:majorTickMark val="none"/>
        <c:minorTickMark val="none"/>
        <c:tickLblPos val="none"/>
        <c:crossAx val="155801944"/>
        <c:crosses val="autoZero"/>
        <c:auto val="1"/>
        <c:lblOffset val="100"/>
        <c:baseTimeUnit val="years"/>
      </c:dateAx>
      <c:valAx>
        <c:axId val="15580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801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216536"/>
        <c:axId val="15627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216536"/>
        <c:axId val="156275600"/>
      </c:lineChart>
      <c:dateAx>
        <c:axId val="156216536"/>
        <c:scaling>
          <c:orientation val="minMax"/>
        </c:scaling>
        <c:delete val="1"/>
        <c:axPos val="b"/>
        <c:numFmt formatCode="ge" sourceLinked="1"/>
        <c:majorTickMark val="none"/>
        <c:minorTickMark val="none"/>
        <c:tickLblPos val="none"/>
        <c:crossAx val="156275600"/>
        <c:crosses val="autoZero"/>
        <c:auto val="1"/>
        <c:lblOffset val="100"/>
        <c:baseTimeUnit val="years"/>
      </c:dateAx>
      <c:valAx>
        <c:axId val="15627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21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314240"/>
        <c:axId val="1563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14240"/>
        <c:axId val="156314624"/>
      </c:lineChart>
      <c:dateAx>
        <c:axId val="156314240"/>
        <c:scaling>
          <c:orientation val="minMax"/>
        </c:scaling>
        <c:delete val="1"/>
        <c:axPos val="b"/>
        <c:numFmt formatCode="ge" sourceLinked="1"/>
        <c:majorTickMark val="none"/>
        <c:minorTickMark val="none"/>
        <c:tickLblPos val="none"/>
        <c:crossAx val="156314624"/>
        <c:crosses val="autoZero"/>
        <c:auto val="1"/>
        <c:lblOffset val="100"/>
        <c:baseTimeUnit val="years"/>
      </c:dateAx>
      <c:valAx>
        <c:axId val="1563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205128"/>
        <c:axId val="15520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205128"/>
        <c:axId val="155205520"/>
      </c:lineChart>
      <c:dateAx>
        <c:axId val="155205128"/>
        <c:scaling>
          <c:orientation val="minMax"/>
        </c:scaling>
        <c:delete val="1"/>
        <c:axPos val="b"/>
        <c:numFmt formatCode="ge" sourceLinked="1"/>
        <c:majorTickMark val="none"/>
        <c:minorTickMark val="none"/>
        <c:tickLblPos val="none"/>
        <c:crossAx val="155205520"/>
        <c:crosses val="autoZero"/>
        <c:auto val="1"/>
        <c:lblOffset val="100"/>
        <c:baseTimeUnit val="years"/>
      </c:dateAx>
      <c:valAx>
        <c:axId val="15520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05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350840"/>
        <c:axId val="15635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50840"/>
        <c:axId val="156351232"/>
      </c:lineChart>
      <c:dateAx>
        <c:axId val="156350840"/>
        <c:scaling>
          <c:orientation val="minMax"/>
        </c:scaling>
        <c:delete val="1"/>
        <c:axPos val="b"/>
        <c:numFmt formatCode="ge" sourceLinked="1"/>
        <c:majorTickMark val="none"/>
        <c:minorTickMark val="none"/>
        <c:tickLblPos val="none"/>
        <c:crossAx val="156351232"/>
        <c:crosses val="autoZero"/>
        <c:auto val="1"/>
        <c:lblOffset val="100"/>
        <c:baseTimeUnit val="years"/>
      </c:dateAx>
      <c:valAx>
        <c:axId val="15635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50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503.32</c:v>
                </c:pt>
                <c:pt idx="1">
                  <c:v>453.2</c:v>
                </c:pt>
                <c:pt idx="2">
                  <c:v>410.48</c:v>
                </c:pt>
                <c:pt idx="3">
                  <c:v>358.26</c:v>
                </c:pt>
                <c:pt idx="4">
                  <c:v>299.08</c:v>
                </c:pt>
              </c:numCache>
            </c:numRef>
          </c:val>
        </c:ser>
        <c:dLbls>
          <c:showLegendKey val="0"/>
          <c:showVal val="0"/>
          <c:showCatName val="0"/>
          <c:showSerName val="0"/>
          <c:showPercent val="0"/>
          <c:showBubbleSize val="0"/>
        </c:dLbls>
        <c:gapWidth val="150"/>
        <c:axId val="156352408"/>
        <c:axId val="1563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56352408"/>
        <c:axId val="156352800"/>
      </c:lineChart>
      <c:dateAx>
        <c:axId val="156352408"/>
        <c:scaling>
          <c:orientation val="minMax"/>
        </c:scaling>
        <c:delete val="1"/>
        <c:axPos val="b"/>
        <c:numFmt formatCode="ge" sourceLinked="1"/>
        <c:majorTickMark val="none"/>
        <c:minorTickMark val="none"/>
        <c:tickLblPos val="none"/>
        <c:crossAx val="156352800"/>
        <c:crosses val="autoZero"/>
        <c:auto val="1"/>
        <c:lblOffset val="100"/>
        <c:baseTimeUnit val="years"/>
      </c:dateAx>
      <c:valAx>
        <c:axId val="1563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5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79.599999999999994</c:v>
                </c:pt>
                <c:pt idx="1">
                  <c:v>80.19</c:v>
                </c:pt>
                <c:pt idx="2">
                  <c:v>83.87</c:v>
                </c:pt>
                <c:pt idx="3">
                  <c:v>79.37</c:v>
                </c:pt>
                <c:pt idx="4">
                  <c:v>86.12</c:v>
                </c:pt>
              </c:numCache>
            </c:numRef>
          </c:val>
        </c:ser>
        <c:dLbls>
          <c:showLegendKey val="0"/>
          <c:showVal val="0"/>
          <c:showCatName val="0"/>
          <c:showSerName val="0"/>
          <c:showPercent val="0"/>
          <c:showBubbleSize val="0"/>
        </c:dLbls>
        <c:gapWidth val="150"/>
        <c:axId val="156631432"/>
        <c:axId val="15663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156631432"/>
        <c:axId val="156631824"/>
      </c:lineChart>
      <c:dateAx>
        <c:axId val="156631432"/>
        <c:scaling>
          <c:orientation val="minMax"/>
        </c:scaling>
        <c:delete val="1"/>
        <c:axPos val="b"/>
        <c:numFmt formatCode="ge" sourceLinked="1"/>
        <c:majorTickMark val="none"/>
        <c:minorTickMark val="none"/>
        <c:tickLblPos val="none"/>
        <c:crossAx val="156631824"/>
        <c:crosses val="autoZero"/>
        <c:auto val="1"/>
        <c:lblOffset val="100"/>
        <c:baseTimeUnit val="years"/>
      </c:dateAx>
      <c:valAx>
        <c:axId val="15663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31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269.25</c:v>
                </c:pt>
                <c:pt idx="1">
                  <c:v>270.08</c:v>
                </c:pt>
                <c:pt idx="2">
                  <c:v>252.2</c:v>
                </c:pt>
                <c:pt idx="3">
                  <c:v>265.89</c:v>
                </c:pt>
                <c:pt idx="4">
                  <c:v>245.19</c:v>
                </c:pt>
              </c:numCache>
            </c:numRef>
          </c:val>
        </c:ser>
        <c:dLbls>
          <c:showLegendKey val="0"/>
          <c:showVal val="0"/>
          <c:showCatName val="0"/>
          <c:showSerName val="0"/>
          <c:showPercent val="0"/>
          <c:showBubbleSize val="0"/>
        </c:dLbls>
        <c:gapWidth val="150"/>
        <c:axId val="156350448"/>
        <c:axId val="156350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156350448"/>
        <c:axId val="156350056"/>
      </c:lineChart>
      <c:dateAx>
        <c:axId val="156350448"/>
        <c:scaling>
          <c:orientation val="minMax"/>
        </c:scaling>
        <c:delete val="1"/>
        <c:axPos val="b"/>
        <c:numFmt formatCode="ge" sourceLinked="1"/>
        <c:majorTickMark val="none"/>
        <c:minorTickMark val="none"/>
        <c:tickLblPos val="none"/>
        <c:crossAx val="156350056"/>
        <c:crosses val="autoZero"/>
        <c:auto val="1"/>
        <c:lblOffset val="100"/>
        <c:baseTimeUnit val="years"/>
      </c:dateAx>
      <c:valAx>
        <c:axId val="156350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5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60"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大潟村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3277</v>
      </c>
      <c r="AJ8" s="55"/>
      <c r="AK8" s="55"/>
      <c r="AL8" s="55"/>
      <c r="AM8" s="55"/>
      <c r="AN8" s="55"/>
      <c r="AO8" s="55"/>
      <c r="AP8" s="56"/>
      <c r="AQ8" s="46">
        <f>データ!R6</f>
        <v>170.11</v>
      </c>
      <c r="AR8" s="46"/>
      <c r="AS8" s="46"/>
      <c r="AT8" s="46"/>
      <c r="AU8" s="46"/>
      <c r="AV8" s="46"/>
      <c r="AW8" s="46"/>
      <c r="AX8" s="46"/>
      <c r="AY8" s="46">
        <f>データ!S6</f>
        <v>19.260000000000002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100</v>
      </c>
      <c r="S10" s="46"/>
      <c r="T10" s="46"/>
      <c r="U10" s="46"/>
      <c r="V10" s="46"/>
      <c r="W10" s="46"/>
      <c r="X10" s="46"/>
      <c r="Y10" s="46"/>
      <c r="Z10" s="80">
        <f>データ!P6</f>
        <v>4255</v>
      </c>
      <c r="AA10" s="80"/>
      <c r="AB10" s="80"/>
      <c r="AC10" s="80"/>
      <c r="AD10" s="80"/>
      <c r="AE10" s="80"/>
      <c r="AF10" s="80"/>
      <c r="AG10" s="80"/>
      <c r="AH10" s="2"/>
      <c r="AI10" s="80">
        <f>データ!T6</f>
        <v>3210</v>
      </c>
      <c r="AJ10" s="80"/>
      <c r="AK10" s="80"/>
      <c r="AL10" s="80"/>
      <c r="AM10" s="80"/>
      <c r="AN10" s="80"/>
      <c r="AO10" s="80"/>
      <c r="AP10" s="80"/>
      <c r="AQ10" s="46">
        <f>データ!U6</f>
        <v>10.39</v>
      </c>
      <c r="AR10" s="46"/>
      <c r="AS10" s="46"/>
      <c r="AT10" s="46"/>
      <c r="AU10" s="46"/>
      <c r="AV10" s="46"/>
      <c r="AW10" s="46"/>
      <c r="AX10" s="46"/>
      <c r="AY10" s="46">
        <f>データ!V6</f>
        <v>308.95</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107</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53686</v>
      </c>
      <c r="D6" s="31">
        <f t="shared" si="3"/>
        <v>47</v>
      </c>
      <c r="E6" s="31">
        <f t="shared" si="3"/>
        <v>1</v>
      </c>
      <c r="F6" s="31">
        <f t="shared" si="3"/>
        <v>0</v>
      </c>
      <c r="G6" s="31">
        <f t="shared" si="3"/>
        <v>0</v>
      </c>
      <c r="H6" s="31" t="str">
        <f t="shared" si="3"/>
        <v>秋田県　大潟村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100</v>
      </c>
      <c r="P6" s="32">
        <f t="shared" si="3"/>
        <v>4255</v>
      </c>
      <c r="Q6" s="32">
        <f t="shared" si="3"/>
        <v>3277</v>
      </c>
      <c r="R6" s="32">
        <f t="shared" si="3"/>
        <v>170.11</v>
      </c>
      <c r="S6" s="32">
        <f t="shared" si="3"/>
        <v>19.260000000000002</v>
      </c>
      <c r="T6" s="32">
        <f t="shared" si="3"/>
        <v>3210</v>
      </c>
      <c r="U6" s="32">
        <f t="shared" si="3"/>
        <v>10.39</v>
      </c>
      <c r="V6" s="32">
        <f t="shared" si="3"/>
        <v>308.95</v>
      </c>
      <c r="W6" s="33">
        <f>IF(W7="",NA(),W7)</f>
        <v>84.91</v>
      </c>
      <c r="X6" s="33">
        <f t="shared" ref="X6:AF6" si="4">IF(X7="",NA(),X7)</f>
        <v>82.06</v>
      </c>
      <c r="Y6" s="33">
        <f t="shared" si="4"/>
        <v>86.21</v>
      </c>
      <c r="Z6" s="33">
        <f t="shared" si="4"/>
        <v>87.53</v>
      </c>
      <c r="AA6" s="33">
        <f t="shared" si="4"/>
        <v>87.44</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503.32</v>
      </c>
      <c r="BE6" s="33">
        <f t="shared" ref="BE6:BM6" si="7">IF(BE7="",NA(),BE7)</f>
        <v>453.2</v>
      </c>
      <c r="BF6" s="33">
        <f t="shared" si="7"/>
        <v>410.48</v>
      </c>
      <c r="BG6" s="33">
        <f t="shared" si="7"/>
        <v>358.26</v>
      </c>
      <c r="BH6" s="33">
        <f t="shared" si="7"/>
        <v>299.08</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79.599999999999994</v>
      </c>
      <c r="BP6" s="33">
        <f t="shared" ref="BP6:BX6" si="8">IF(BP7="",NA(),BP7)</f>
        <v>80.19</v>
      </c>
      <c r="BQ6" s="33">
        <f t="shared" si="8"/>
        <v>83.87</v>
      </c>
      <c r="BR6" s="33">
        <f t="shared" si="8"/>
        <v>79.37</v>
      </c>
      <c r="BS6" s="33">
        <f t="shared" si="8"/>
        <v>86.12</v>
      </c>
      <c r="BT6" s="33">
        <f t="shared" si="8"/>
        <v>57.51</v>
      </c>
      <c r="BU6" s="33">
        <f t="shared" si="8"/>
        <v>56.46</v>
      </c>
      <c r="BV6" s="33">
        <f t="shared" si="8"/>
        <v>19.77</v>
      </c>
      <c r="BW6" s="33">
        <f t="shared" si="8"/>
        <v>34.25</v>
      </c>
      <c r="BX6" s="33">
        <f t="shared" si="8"/>
        <v>46.48</v>
      </c>
      <c r="BY6" s="32" t="str">
        <f>IF(BY7="","",IF(BY7="-","【-】","【"&amp;SUBSTITUTE(TEXT(BY7,"#,##0.00"),"-","△")&amp;"】"))</f>
        <v>【36.33】</v>
      </c>
      <c r="BZ6" s="33">
        <f>IF(BZ7="",NA(),BZ7)</f>
        <v>269.25</v>
      </c>
      <c r="CA6" s="33">
        <f t="shared" ref="CA6:CI6" si="9">IF(CA7="",NA(),CA7)</f>
        <v>270.08</v>
      </c>
      <c r="CB6" s="33">
        <f t="shared" si="9"/>
        <v>252.2</v>
      </c>
      <c r="CC6" s="33">
        <f t="shared" si="9"/>
        <v>265.89</v>
      </c>
      <c r="CD6" s="33">
        <f t="shared" si="9"/>
        <v>245.19</v>
      </c>
      <c r="CE6" s="33">
        <f t="shared" si="9"/>
        <v>291.83</v>
      </c>
      <c r="CF6" s="33">
        <f t="shared" si="9"/>
        <v>306.49</v>
      </c>
      <c r="CG6" s="33">
        <f t="shared" si="9"/>
        <v>878.73</v>
      </c>
      <c r="CH6" s="33">
        <f t="shared" si="9"/>
        <v>501.18</v>
      </c>
      <c r="CI6" s="33">
        <f t="shared" si="9"/>
        <v>376.61</v>
      </c>
      <c r="CJ6" s="32" t="str">
        <f>IF(CJ7="","",IF(CJ7="-","【-】","【"&amp;SUBSTITUTE(TEXT(CJ7,"#,##0.00"),"-","△")&amp;"】"))</f>
        <v>【476.46】</v>
      </c>
      <c r="CK6" s="33">
        <f>IF(CK7="",NA(),CK7)</f>
        <v>70.92</v>
      </c>
      <c r="CL6" s="33">
        <f t="shared" ref="CL6:CT6" si="10">IF(CL7="",NA(),CL7)</f>
        <v>71.349999999999994</v>
      </c>
      <c r="CM6" s="33">
        <f t="shared" si="10"/>
        <v>67.16</v>
      </c>
      <c r="CN6" s="33">
        <f t="shared" si="10"/>
        <v>68.02</v>
      </c>
      <c r="CO6" s="33">
        <f t="shared" si="10"/>
        <v>70.77</v>
      </c>
      <c r="CP6" s="33">
        <f t="shared" si="10"/>
        <v>57.95</v>
      </c>
      <c r="CQ6" s="33">
        <f t="shared" si="10"/>
        <v>58.25</v>
      </c>
      <c r="CR6" s="33">
        <f t="shared" si="10"/>
        <v>57.17</v>
      </c>
      <c r="CS6" s="33">
        <f t="shared" si="10"/>
        <v>57.55</v>
      </c>
      <c r="CT6" s="33">
        <f t="shared" si="10"/>
        <v>57.43</v>
      </c>
      <c r="CU6" s="32" t="str">
        <f>IF(CU7="","",IF(CU7="-","【-】","【"&amp;SUBSTITUTE(TEXT(CU7,"#,##0.00"),"-","△")&amp;"】"))</f>
        <v>【58.19】</v>
      </c>
      <c r="CV6" s="33">
        <f>IF(CV7="",NA(),CV7)</f>
        <v>92.15</v>
      </c>
      <c r="CW6" s="33">
        <f t="shared" ref="CW6:DE6" si="11">IF(CW7="",NA(),CW7)</f>
        <v>88.64</v>
      </c>
      <c r="CX6" s="33">
        <f t="shared" si="11"/>
        <v>95.65</v>
      </c>
      <c r="CY6" s="33">
        <f t="shared" si="11"/>
        <v>95.14</v>
      </c>
      <c r="CZ6" s="33">
        <f t="shared" si="11"/>
        <v>93.34</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53686</v>
      </c>
      <c r="D7" s="35">
        <v>47</v>
      </c>
      <c r="E7" s="35">
        <v>1</v>
      </c>
      <c r="F7" s="35">
        <v>0</v>
      </c>
      <c r="G7" s="35">
        <v>0</v>
      </c>
      <c r="H7" s="35" t="s">
        <v>93</v>
      </c>
      <c r="I7" s="35" t="s">
        <v>94</v>
      </c>
      <c r="J7" s="35" t="s">
        <v>95</v>
      </c>
      <c r="K7" s="35" t="s">
        <v>96</v>
      </c>
      <c r="L7" s="35" t="s">
        <v>97</v>
      </c>
      <c r="M7" s="36" t="s">
        <v>98</v>
      </c>
      <c r="N7" s="36" t="s">
        <v>99</v>
      </c>
      <c r="O7" s="36">
        <v>100</v>
      </c>
      <c r="P7" s="36">
        <v>4255</v>
      </c>
      <c r="Q7" s="36">
        <v>3277</v>
      </c>
      <c r="R7" s="36">
        <v>170.11</v>
      </c>
      <c r="S7" s="36">
        <v>19.260000000000002</v>
      </c>
      <c r="T7" s="36">
        <v>3210</v>
      </c>
      <c r="U7" s="36">
        <v>10.39</v>
      </c>
      <c r="V7" s="36">
        <v>308.95</v>
      </c>
      <c r="W7" s="36">
        <v>84.91</v>
      </c>
      <c r="X7" s="36">
        <v>82.06</v>
      </c>
      <c r="Y7" s="36">
        <v>86.21</v>
      </c>
      <c r="Z7" s="36">
        <v>87.53</v>
      </c>
      <c r="AA7" s="36">
        <v>87.44</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503.32</v>
      </c>
      <c r="BE7" s="36">
        <v>453.2</v>
      </c>
      <c r="BF7" s="36">
        <v>410.48</v>
      </c>
      <c r="BG7" s="36">
        <v>358.26</v>
      </c>
      <c r="BH7" s="36">
        <v>299.08</v>
      </c>
      <c r="BI7" s="36">
        <v>1137.3599999999999</v>
      </c>
      <c r="BJ7" s="36">
        <v>1124.6400000000001</v>
      </c>
      <c r="BK7" s="36">
        <v>1108.26</v>
      </c>
      <c r="BL7" s="36">
        <v>1113.76</v>
      </c>
      <c r="BM7" s="36">
        <v>1125.69</v>
      </c>
      <c r="BN7" s="36">
        <v>1239.32</v>
      </c>
      <c r="BO7" s="36">
        <v>79.599999999999994</v>
      </c>
      <c r="BP7" s="36">
        <v>80.19</v>
      </c>
      <c r="BQ7" s="36">
        <v>83.87</v>
      </c>
      <c r="BR7" s="36">
        <v>79.37</v>
      </c>
      <c r="BS7" s="36">
        <v>86.12</v>
      </c>
      <c r="BT7" s="36">
        <v>57.51</v>
      </c>
      <c r="BU7" s="36">
        <v>56.46</v>
      </c>
      <c r="BV7" s="36">
        <v>19.77</v>
      </c>
      <c r="BW7" s="36">
        <v>34.25</v>
      </c>
      <c r="BX7" s="36">
        <v>46.48</v>
      </c>
      <c r="BY7" s="36">
        <v>36.33</v>
      </c>
      <c r="BZ7" s="36">
        <v>269.25</v>
      </c>
      <c r="CA7" s="36">
        <v>270.08</v>
      </c>
      <c r="CB7" s="36">
        <v>252.2</v>
      </c>
      <c r="CC7" s="36">
        <v>265.89</v>
      </c>
      <c r="CD7" s="36">
        <v>245.19</v>
      </c>
      <c r="CE7" s="36">
        <v>291.83</v>
      </c>
      <c r="CF7" s="36">
        <v>306.49</v>
      </c>
      <c r="CG7" s="36">
        <v>878.73</v>
      </c>
      <c r="CH7" s="36">
        <v>501.18</v>
      </c>
      <c r="CI7" s="36">
        <v>376.61</v>
      </c>
      <c r="CJ7" s="36">
        <v>476.46</v>
      </c>
      <c r="CK7" s="36">
        <v>70.92</v>
      </c>
      <c r="CL7" s="36">
        <v>71.349999999999994</v>
      </c>
      <c r="CM7" s="36">
        <v>67.16</v>
      </c>
      <c r="CN7" s="36">
        <v>68.02</v>
      </c>
      <c r="CO7" s="36">
        <v>70.77</v>
      </c>
      <c r="CP7" s="36">
        <v>57.95</v>
      </c>
      <c r="CQ7" s="36">
        <v>58.25</v>
      </c>
      <c r="CR7" s="36">
        <v>57.17</v>
      </c>
      <c r="CS7" s="36">
        <v>57.55</v>
      </c>
      <c r="CT7" s="36">
        <v>57.43</v>
      </c>
      <c r="CU7" s="36">
        <v>58.19</v>
      </c>
      <c r="CV7" s="36">
        <v>92.15</v>
      </c>
      <c r="CW7" s="36">
        <v>88.64</v>
      </c>
      <c r="CX7" s="36">
        <v>95.65</v>
      </c>
      <c r="CY7" s="36">
        <v>95.14</v>
      </c>
      <c r="CZ7" s="36">
        <v>93.34</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2016-01-18T05:00:05Z</dcterms:created>
  <dcterms:modified xsi:type="dcterms:W3CDTF">2016-02-17T01:30:02Z</dcterms:modified>
  <cp:category/>
</cp:coreProperties>
</file>