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swan\kikaku\財政担当(2019～)\01_メール・掲示板等\R4\050110_★【秋田県市町村課1／20〆】公営企業に係る経営比較分析表（令和３年度決算）の分析等について（依頼）\"/>
    </mc:Choice>
  </mc:AlternateContent>
  <xr:revisionPtr revIDLastSave="0" documentId="8_{4CC2B356-5B13-4F33-9C6E-12BB5532FB1C}" xr6:coauthVersionLast="47" xr6:coauthVersionMax="47" xr10:uidLastSave="{00000000-0000-0000-0000-000000000000}"/>
  <workbookProtection workbookAlgorithmName="SHA-512" workbookHashValue="4kRQZnxkcu/F+qp7IsM7VdtwY0xcl+j+y2v47JXw1OwW7+Qj6X5o/r0GG9s06QNn3Sy/gcve3YlVSjUnXE2JgQ==" workbookSaltValue="TU1yzMrBvSbozwGwa+gBkw=="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BB8" i="4" s="1"/>
  <c r="T6" i="5"/>
  <c r="AT8" i="4" s="1"/>
  <c r="S6" i="5"/>
  <c r="AL8" i="4" s="1"/>
  <c r="R6" i="5"/>
  <c r="AD10" i="4" s="1"/>
  <c r="Q6" i="5"/>
  <c r="W10" i="4" s="1"/>
  <c r="P6" i="5"/>
  <c r="O6" i="5"/>
  <c r="N6" i="5"/>
  <c r="B10" i="4" s="1"/>
  <c r="M6" i="5"/>
  <c r="AD8" i="4" s="1"/>
  <c r="L6" i="5"/>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BB10" i="4"/>
  <c r="AL10" i="4"/>
  <c r="P10" i="4"/>
  <c r="I10" i="4"/>
  <c r="W8" i="4"/>
  <c r="P8" i="4"/>
  <c r="I8" i="4"/>
</calcChain>
</file>

<file path=xl/sharedStrings.xml><?xml version="1.0" encoding="utf-8"?>
<sst xmlns="http://schemas.openxmlformats.org/spreadsheetml/2006/main" count="241" uniqueCount="119">
  <si>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</si>
  <si>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</si>
  <si>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</si>
  <si>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</si>
  <si>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</si>
  <si>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</si>
  <si>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</si>
  <si>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</si>
  <si>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</si>
  <si>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</si>
  <si>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</si>
  <si>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</si>
  <si>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</si>
  <si>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</si>
  <si>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</si>
  <si>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</si>
  <si>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</si>
  <si>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</si>
  <si>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</si>
  <si>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</si>
  <si>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</si>
  <si>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</si>
  <si>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</si>
  <si>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</si>
  <si>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</si>
  <si>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</si>
  <si>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</si>
  <si>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</si>
  <si>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</si>
  <si>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</si>
  <si>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</si>
  <si>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</si>
  <si>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</si>
  <si>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</si>
  <si>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</si>
  <si>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</si>
  <si>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</si>
  <si>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</si>
  <si>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</si>
  <si>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</si>
  <si>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</si>
  <si>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</si>
  <si>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</si>
  <si>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</si>
  <si>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</si>
  <si>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</si>
  <si>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</si>
  <si>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</si>
  <si>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</si>
  <si>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</si>
  <si>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</si>
  <si>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</si>
  <si>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</si>
  <si>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</si>
  <si>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</si>
  <si>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</si>
  <si>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</si>
  <si>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</si>
  <si>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</si>
  <si>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</si>
  <si>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</si>
  <si>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</si>
  <si>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</si>
  <si>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</si>
  <si>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</si>
  <si>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</si>
  <si>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</si>
  <si>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</si>
  <si>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</si>
  <si>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</si>
  <si>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</si>
  <si>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</si>
  <si>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</si>
  <si>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</si>
  <si>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</si>
  <si>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</si>
  <si>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</si>
  <si>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</si>
  <si>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</si>
  <si>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</si>
  <si>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</si>
  <si>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</si>
  <si>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</si>
  <si>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</si>
  <si>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</si>
  <si>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</si>
  <si>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</si>
  <si>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</si>
  <si>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</si>
  <si>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</si>
  <si>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</si>
  <si>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</si>
  <si>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</si>
  <si>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</si>
  <si>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</si>
  <si>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</si>
  <si>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</si>
  <si>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大潟村</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</si>
  <si>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</si>
  <si>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</si>
  <si>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</si>
  <si>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</si>
  <si>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</si>
  <si>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</si>
  <si>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</si>
  <si>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</si>
  <si>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</si>
  <si>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</si>
  <si>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</si>
  <si>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</si>
  <si>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</si>
  <si>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</si>
  <si>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</si>
  <si>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</si>
  <si>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</si>
  <si>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</si>
  <si>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①収益的収支比率
　令和3年度の当該指標は100％以上となっているものの、一般会計からの繰入金に依存している。
④企業債残高対事業規模比率
　類似団体平均値と比較して低い比率となっている。
⑤経費回収率
　類似団体平均値と比較して比較的高い水準にあり、平成30年度以降、当該指標は100%以上である。
⑥汚水処理原価
　類似団体平均値と比較して低い水準で推移している。
⑧水洗化率
　当該指標については100%であり健全である。</t>
    <rPh sb="37" eb="39">
      <t>イッパン</t>
    </rPh>
    <rPh sb="39" eb="41">
      <t>カイケイ</t>
    </rPh>
    <rPh sb="44" eb="46">
      <t>クリイレ</t>
    </rPh>
    <rPh sb="46" eb="47">
      <t>キン</t>
    </rPh>
    <rPh sb="48" eb="50">
      <t>イゾン</t>
    </rPh>
    <rPh sb="86" eb="88">
      <t>ヒリツ</t>
    </rPh>
    <rPh sb="177" eb="179">
      <t>スイジュン</t>
    </rPh>
    <rPh sb="180" eb="182">
      <t>スイイ</t>
    </rPh>
    <phoneticPr fontId="4"/>
  </si>
  <si>
    <t>③管渠改善率
　平成27年度より増加しており、類似団体平均値と比較して高い水準で推移している。
　これは平成27～令和4年度にかけて社会資本整備総合交付金事業と下水道事業債を活用し、管渠の改築を行っていることによるもので、令和4年度までは当該指標が高い水準となることが想定される。
　※平成30年度は繰越のため0％となっているが、令和元年度においては0.85%となっている。</t>
    <phoneticPr fontId="4"/>
  </si>
  <si>
    <t>　経営の健全性・効率性では、類似団体平均値と比較して良好な数値を示している。
　老朽化の状況については、現在管渠の改築を行っているため、類似団体平均値と比較して高い水準となっているが、今後も経営の健全性の現状を保ちながら、施設の長寿命化に努めていく。
　令和2年度から4カ年計画により、公営企業会計へ移行する予定である。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</si>
</sst>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formatCode="#,##0.00;&quot;△&quot;#,##0.00;&quot;-&quot;">
                  <c:v>0.67</c:v>
                </c:pt>
                <c:pt idx="1">
                  <c:v>0</c:v>
                </c:pt>
                <c:pt idx="2">
                  <c:v>0</c:v>
                </c:pt>
                <c:pt idx="3" formatCode="#,##0.00;&quot;△&quot;#,##0.00;&quot;-&quot;">
                  <c:v>0.59</c:v>
                </c:pt>
                <c:pt idx="4" formatCode="#,##0.00;&quot;△&quot;#,##0.00;&quot;-&quot;">
                  <c:v>0.59</c:v>
                </c:pt>
              </c:numCache>
            </c:numRef>
          </c:val>
          <c:extLst>
            <c:ext xmlns:c16="http://schemas.microsoft.com/office/drawing/2014/chart" uri="{C3380CC4-5D6E-409C-BE32-E72D297353CC}">
              <c16:uniqueId val="{00000000-576A-45D1-87E3-0CD57098A09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0.06</c:v>
                </c:pt>
                <c:pt idx="2">
                  <c:v>0.04</c:v>
                </c:pt>
                <c:pt idx="3">
                  <c:v>0.06</c:v>
                </c:pt>
                <c:pt idx="4">
                  <c:v>0.27</c:v>
                </c:pt>
              </c:numCache>
            </c:numRef>
          </c:val>
          <c:smooth val="0"/>
          <c:extLst>
            <c:ext xmlns:c16="http://schemas.microsoft.com/office/drawing/2014/chart" uri="{C3380CC4-5D6E-409C-BE32-E72D297353CC}">
              <c16:uniqueId val="{00000001-576A-45D1-87E3-0CD57098A09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E9E-45D3-B1B1-C7468BB22A0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42.38</c:v>
                </c:pt>
                <c:pt idx="1">
                  <c:v>46.17</c:v>
                </c:pt>
                <c:pt idx="2">
                  <c:v>45.68</c:v>
                </c:pt>
                <c:pt idx="3">
                  <c:v>45.87</c:v>
                </c:pt>
                <c:pt idx="4">
                  <c:v>44.24</c:v>
                </c:pt>
              </c:numCache>
            </c:numRef>
          </c:val>
          <c:smooth val="0"/>
          <c:extLst>
            <c:ext xmlns:c16="http://schemas.microsoft.com/office/drawing/2014/chart" uri="{C3380CC4-5D6E-409C-BE32-E72D297353CC}">
              <c16:uniqueId val="{00000001-FE9E-45D3-B1B1-C7468BB22A0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4CEF-4207-A231-7B0E8A09791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87.01</c:v>
                </c:pt>
                <c:pt idx="1">
                  <c:v>87.84</c:v>
                </c:pt>
                <c:pt idx="2">
                  <c:v>87.96</c:v>
                </c:pt>
                <c:pt idx="3">
                  <c:v>87.65</c:v>
                </c:pt>
                <c:pt idx="4">
                  <c:v>88.15</c:v>
                </c:pt>
              </c:numCache>
            </c:numRef>
          </c:val>
          <c:smooth val="0"/>
          <c:extLst>
            <c:ext xmlns:c16="http://schemas.microsoft.com/office/drawing/2014/chart" uri="{C3380CC4-5D6E-409C-BE32-E72D297353CC}">
              <c16:uniqueId val="{00000001-4CEF-4207-A231-7B0E8A09791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96.47</c:v>
                </c:pt>
                <c:pt idx="1">
                  <c:v>95.57</c:v>
                </c:pt>
                <c:pt idx="2">
                  <c:v>106.09</c:v>
                </c:pt>
                <c:pt idx="3">
                  <c:v>106.75</c:v>
                </c:pt>
                <c:pt idx="4">
                  <c:v>118.83</c:v>
                </c:pt>
              </c:numCache>
            </c:numRef>
          </c:val>
          <c:extLst>
            <c:ext xmlns:c16="http://schemas.microsoft.com/office/drawing/2014/chart" uri="{C3380CC4-5D6E-409C-BE32-E72D297353CC}">
              <c16:uniqueId val="{00000000-493E-4058-970D-C9A5A3F88C5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3E-4058-970D-C9A5A3F88C5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745-4572-A52D-1B0E0FEFA2E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45-4572-A52D-1B0E0FEFA2E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340-48A5-8CA8-5A54A4E671B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40-48A5-8CA8-5A54A4E671B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85A-4515-997B-E6D33A82378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5A-4515-997B-E6D33A82378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059-4D2E-9F83-7AD5DDFDE81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59-4D2E-9F83-7AD5DDFDE81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280.91000000000003</c:v>
                </c:pt>
                <c:pt idx="1">
                  <c:v>126.82</c:v>
                </c:pt>
                <c:pt idx="2">
                  <c:v>177.98</c:v>
                </c:pt>
                <c:pt idx="3">
                  <c:v>144.59</c:v>
                </c:pt>
                <c:pt idx="4">
                  <c:v>699.67</c:v>
                </c:pt>
              </c:numCache>
            </c:numRef>
          </c:val>
          <c:extLst>
            <c:ext xmlns:c16="http://schemas.microsoft.com/office/drawing/2014/chart" uri="{C3380CC4-5D6E-409C-BE32-E72D297353CC}">
              <c16:uniqueId val="{00000000-B829-4240-9C90-F36C04EA417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1144.94</c:v>
                </c:pt>
                <c:pt idx="1">
                  <c:v>1252.71</c:v>
                </c:pt>
                <c:pt idx="2">
                  <c:v>1267.3900000000001</c:v>
                </c:pt>
                <c:pt idx="3">
                  <c:v>1268.6300000000001</c:v>
                </c:pt>
                <c:pt idx="4">
                  <c:v>1283.69</c:v>
                </c:pt>
              </c:numCache>
            </c:numRef>
          </c:val>
          <c:smooth val="0"/>
          <c:extLst>
            <c:ext xmlns:c16="http://schemas.microsoft.com/office/drawing/2014/chart" uri="{C3380CC4-5D6E-409C-BE32-E72D297353CC}">
              <c16:uniqueId val="{00000001-B829-4240-9C90-F36C04EA417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99.8</c:v>
                </c:pt>
                <c:pt idx="1">
                  <c:v>100</c:v>
                </c:pt>
                <c:pt idx="2">
                  <c:v>106.96</c:v>
                </c:pt>
                <c:pt idx="3">
                  <c:v>103.66</c:v>
                </c:pt>
                <c:pt idx="4">
                  <c:v>109.96</c:v>
                </c:pt>
              </c:numCache>
            </c:numRef>
          </c:val>
          <c:extLst>
            <c:ext xmlns:c16="http://schemas.microsoft.com/office/drawing/2014/chart" uri="{C3380CC4-5D6E-409C-BE32-E72D297353CC}">
              <c16:uniqueId val="{00000000-DFD0-4F46-9312-579349A2F35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88.16</c:v>
                </c:pt>
                <c:pt idx="1">
                  <c:v>87.03</c:v>
                </c:pt>
                <c:pt idx="2">
                  <c:v>84.3</c:v>
                </c:pt>
                <c:pt idx="3">
                  <c:v>82.88</c:v>
                </c:pt>
                <c:pt idx="4">
                  <c:v>82.53</c:v>
                </c:pt>
              </c:numCache>
            </c:numRef>
          </c:val>
          <c:smooth val="0"/>
          <c:extLst>
            <c:ext xmlns:c16="http://schemas.microsoft.com/office/drawing/2014/chart" uri="{C3380CC4-5D6E-409C-BE32-E72D297353CC}">
              <c16:uniqueId val="{00000001-DFD0-4F46-9312-579349A2F35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189</c:v>
                </c:pt>
                <c:pt idx="1">
                  <c:v>187.09</c:v>
                </c:pt>
                <c:pt idx="2">
                  <c:v>174.43</c:v>
                </c:pt>
                <c:pt idx="3">
                  <c:v>184.73</c:v>
                </c:pt>
                <c:pt idx="4">
                  <c:v>172.52</c:v>
                </c:pt>
              </c:numCache>
            </c:numRef>
          </c:val>
          <c:extLst>
            <c:ext xmlns:c16="http://schemas.microsoft.com/office/drawing/2014/chart" uri="{C3380CC4-5D6E-409C-BE32-E72D297353CC}">
              <c16:uniqueId val="{00000000-7173-415F-A05B-134F2428F3D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173.89</c:v>
                </c:pt>
                <c:pt idx="1">
                  <c:v>177.02</c:v>
                </c:pt>
                <c:pt idx="2">
                  <c:v>185.47</c:v>
                </c:pt>
                <c:pt idx="3">
                  <c:v>187.76</c:v>
                </c:pt>
                <c:pt idx="4">
                  <c:v>190.48</c:v>
                </c:pt>
              </c:numCache>
            </c:numRef>
          </c:val>
          <c:smooth val="0"/>
          <c:extLst>
            <c:ext xmlns:c16="http://schemas.microsoft.com/office/drawing/2014/chart" uri="{C3380CC4-5D6E-409C-BE32-E72D297353CC}">
              <c16:uniqueId val="{00000001-7173-415F-A05B-134F2428F3D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C1" zoomScale="70" zoomScaleNormal="70" workbookViewId="0">
      <selection activeCell="BL66" sqref="BL66:BZ82"/>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秋田県　大潟村</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特定環境保全公共下水道</v>
      </c>
      <c r="Q8" s="66"/>
      <c r="R8" s="66"/>
      <c r="S8" s="66"/>
      <c r="T8" s="66"/>
      <c r="U8" s="66"/>
      <c r="V8" s="66"/>
      <c r="W8" s="66" t="str">
        <f>データ!L6</f>
        <v>D1</v>
      </c>
      <c r="X8" s="66"/>
      <c r="Y8" s="66"/>
      <c r="Z8" s="66"/>
      <c r="AA8" s="66"/>
      <c r="AB8" s="66"/>
      <c r="AC8" s="66"/>
      <c r="AD8" s="67" t="str">
        <f>データ!$M$6</f>
        <v>非設置</v>
      </c>
      <c r="AE8" s="67"/>
      <c r="AF8" s="67"/>
      <c r="AG8" s="67"/>
      <c r="AH8" s="67"/>
      <c r="AI8" s="67"/>
      <c r="AJ8" s="67"/>
      <c r="AK8" s="3"/>
      <c r="AL8" s="55">
        <f>データ!S6</f>
        <v>3070</v>
      </c>
      <c r="AM8" s="55"/>
      <c r="AN8" s="55"/>
      <c r="AO8" s="55"/>
      <c r="AP8" s="55"/>
      <c r="AQ8" s="55"/>
      <c r="AR8" s="55"/>
      <c r="AS8" s="55"/>
      <c r="AT8" s="54">
        <f>データ!T6</f>
        <v>170.11</v>
      </c>
      <c r="AU8" s="54"/>
      <c r="AV8" s="54"/>
      <c r="AW8" s="54"/>
      <c r="AX8" s="54"/>
      <c r="AY8" s="54"/>
      <c r="AZ8" s="54"/>
      <c r="BA8" s="54"/>
      <c r="BB8" s="54">
        <f>データ!U6</f>
        <v>18.05</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100</v>
      </c>
      <c r="Q10" s="54"/>
      <c r="R10" s="54"/>
      <c r="S10" s="54"/>
      <c r="T10" s="54"/>
      <c r="U10" s="54"/>
      <c r="V10" s="54"/>
      <c r="W10" s="54">
        <f>データ!Q6</f>
        <v>73.09</v>
      </c>
      <c r="X10" s="54"/>
      <c r="Y10" s="54"/>
      <c r="Z10" s="54"/>
      <c r="AA10" s="54"/>
      <c r="AB10" s="54"/>
      <c r="AC10" s="54"/>
      <c r="AD10" s="55">
        <f>データ!R6</f>
        <v>4779</v>
      </c>
      <c r="AE10" s="55"/>
      <c r="AF10" s="55"/>
      <c r="AG10" s="55"/>
      <c r="AH10" s="55"/>
      <c r="AI10" s="55"/>
      <c r="AJ10" s="55"/>
      <c r="AK10" s="2"/>
      <c r="AL10" s="55">
        <f>データ!V6</f>
        <v>2994</v>
      </c>
      <c r="AM10" s="55"/>
      <c r="AN10" s="55"/>
      <c r="AO10" s="55"/>
      <c r="AP10" s="55"/>
      <c r="AQ10" s="55"/>
      <c r="AR10" s="55"/>
      <c r="AS10" s="55"/>
      <c r="AT10" s="54">
        <f>データ!W6</f>
        <v>2.97</v>
      </c>
      <c r="AU10" s="54"/>
      <c r="AV10" s="54"/>
      <c r="AW10" s="54"/>
      <c r="AX10" s="54"/>
      <c r="AY10" s="54"/>
      <c r="AZ10" s="54"/>
      <c r="BA10" s="54"/>
      <c r="BB10" s="54">
        <f>データ!X6</f>
        <v>1008.08</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【1,201.79】</v>
      </c>
      <c r="I86" s="12" t="str">
        <f>データ!CA6</f>
        <v>【75.31】</v>
      </c>
      <c r="J86" s="12" t="str">
        <f>データ!CL6</f>
        <v>【216.39】</v>
      </c>
      <c r="K86" s="12" t="str">
        <f>データ!CW6</f>
        <v>【42.57】</v>
      </c>
      <c r="L86" s="12" t="str">
        <f>データ!DH6</f>
        <v>【85.24】</v>
      </c>
      <c r="M86" s="12" t="s">
        <v>43</v>
      </c>
      <c r="N86" s="12" t="s">
        <v>44</v>
      </c>
      <c r="O86" s="12" t="str">
        <f>データ!EO6</f>
        <v>【0.15】</v>
      </c>
    </row>
  </sheetData>
  <sheetProtection algorithmName="SHA-512" hashValue="su2PLXWjjbgVAWfysaoOHFKVHe/+KXy5BSGWf5eM7b9qPCKCyYb4zvEQPCyEhVT+iffID2wAZQBxGKLURKKuRg==" saltValue="/kh6EWBeZU/5BpuauLdfT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5546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2021</v>
      </c>
      <c r="C6" s="19">
        <f t="shared" ref="C6:X6" si="3">C7</f>
        <v>53686</v>
      </c>
      <c r="D6" s="19">
        <f t="shared" si="3"/>
        <v>47</v>
      </c>
      <c r="E6" s="19">
        <f t="shared" si="3"/>
        <v>17</v>
      </c>
      <c r="F6" s="19">
        <f t="shared" si="3"/>
        <v>4</v>
      </c>
      <c r="G6" s="19">
        <f t="shared" si="3"/>
        <v>0</v>
      </c>
      <c r="H6" s="19" t="str">
        <f t="shared" si="3"/>
        <v>秋田県　大潟村</v>
      </c>
      <c r="I6" s="19" t="str">
        <f t="shared" si="3"/>
        <v>法非適用</v>
      </c>
      <c r="J6" s="19" t="str">
        <f t="shared" si="3"/>
        <v>下水道事業</v>
      </c>
      <c r="K6" s="19" t="str">
        <f t="shared" si="3"/>
        <v>特定環境保全公共下水道</v>
      </c>
      <c r="L6" s="19" t="str">
        <f t="shared" si="3"/>
        <v>D1</v>
      </c>
      <c r="M6" s="19" t="str">
        <f t="shared" si="3"/>
        <v>非設置</v>
      </c>
      <c r="N6" s="20" t="str">
        <f t="shared" si="3"/>
        <v>-</v>
      </c>
      <c r="O6" s="20" t="str">
        <f t="shared" si="3"/>
        <v>該当数値なし</v>
      </c>
      <c r="P6" s="20">
        <f t="shared" si="3"/>
        <v>100</v>
      </c>
      <c r="Q6" s="20">
        <f t="shared" si="3"/>
        <v>73.09</v>
      </c>
      <c r="R6" s="20">
        <f t="shared" si="3"/>
        <v>4779</v>
      </c>
      <c r="S6" s="20">
        <f t="shared" si="3"/>
        <v>3070</v>
      </c>
      <c r="T6" s="20">
        <f t="shared" si="3"/>
        <v>170.11</v>
      </c>
      <c r="U6" s="20">
        <f t="shared" si="3"/>
        <v>18.05</v>
      </c>
      <c r="V6" s="20">
        <f t="shared" si="3"/>
        <v>2994</v>
      </c>
      <c r="W6" s="20">
        <f t="shared" si="3"/>
        <v>2.97</v>
      </c>
      <c r="X6" s="20">
        <f t="shared" si="3"/>
        <v>1008.08</v>
      </c>
      <c r="Y6" s="21">
        <f>IF(Y7="",NA(),Y7)</f>
        <v>96.47</v>
      </c>
      <c r="Z6" s="21">
        <f t="shared" ref="Z6:AH6" si="4">IF(Z7="",NA(),Z7)</f>
        <v>95.57</v>
      </c>
      <c r="AA6" s="21">
        <f t="shared" si="4"/>
        <v>106.09</v>
      </c>
      <c r="AB6" s="21">
        <f t="shared" si="4"/>
        <v>106.75</v>
      </c>
      <c r="AC6" s="21">
        <f t="shared" si="4"/>
        <v>118.83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280.91000000000003</v>
      </c>
      <c r="BG6" s="21">
        <f t="shared" ref="BG6:BO6" si="7">IF(BG7="",NA(),BG7)</f>
        <v>126.82</v>
      </c>
      <c r="BH6" s="21">
        <f t="shared" si="7"/>
        <v>177.98</v>
      </c>
      <c r="BI6" s="21">
        <f t="shared" si="7"/>
        <v>144.59</v>
      </c>
      <c r="BJ6" s="21">
        <f t="shared" si="7"/>
        <v>699.67</v>
      </c>
      <c r="BK6" s="21">
        <f t="shared" si="7"/>
        <v>1144.94</v>
      </c>
      <c r="BL6" s="21">
        <f t="shared" si="7"/>
        <v>1252.71</v>
      </c>
      <c r="BM6" s="21">
        <f t="shared" si="7"/>
        <v>1267.3900000000001</v>
      </c>
      <c r="BN6" s="21">
        <f t="shared" si="7"/>
        <v>1268.6300000000001</v>
      </c>
      <c r="BO6" s="21">
        <f t="shared" si="7"/>
        <v>1283.69</v>
      </c>
      <c r="BP6" s="20" t="str">
        <f>IF(BP7="","",IF(BP7="-","【-】","【"&amp;SUBSTITUTE(TEXT(BP7,"#,##0.00"),"-","△")&amp;"】"))</f>
        <v>【1,201.79】</v>
      </c>
      <c r="BQ6" s="21">
        <f>IF(BQ7="",NA(),BQ7)</f>
        <v>99.8</v>
      </c>
      <c r="BR6" s="21">
        <f t="shared" ref="BR6:BZ6" si="8">IF(BR7="",NA(),BR7)</f>
        <v>100</v>
      </c>
      <c r="BS6" s="21">
        <f t="shared" si="8"/>
        <v>106.96</v>
      </c>
      <c r="BT6" s="21">
        <f t="shared" si="8"/>
        <v>103.66</v>
      </c>
      <c r="BU6" s="21">
        <f t="shared" si="8"/>
        <v>109.96</v>
      </c>
      <c r="BV6" s="21">
        <f t="shared" si="8"/>
        <v>88.16</v>
      </c>
      <c r="BW6" s="21">
        <f t="shared" si="8"/>
        <v>87.03</v>
      </c>
      <c r="BX6" s="21">
        <f t="shared" si="8"/>
        <v>84.3</v>
      </c>
      <c r="BY6" s="21">
        <f t="shared" si="8"/>
        <v>82.88</v>
      </c>
      <c r="BZ6" s="21">
        <f t="shared" si="8"/>
        <v>82.53</v>
      </c>
      <c r="CA6" s="20" t="str">
        <f>IF(CA7="","",IF(CA7="-","【-】","【"&amp;SUBSTITUTE(TEXT(CA7,"#,##0.00"),"-","△")&amp;"】"))</f>
        <v>【75.31】</v>
      </c>
      <c r="CB6" s="21">
        <f>IF(CB7="",NA(),CB7)</f>
        <v>189</v>
      </c>
      <c r="CC6" s="21">
        <f t="shared" ref="CC6:CK6" si="9">IF(CC7="",NA(),CC7)</f>
        <v>187.09</v>
      </c>
      <c r="CD6" s="21">
        <f t="shared" si="9"/>
        <v>174.43</v>
      </c>
      <c r="CE6" s="21">
        <f t="shared" si="9"/>
        <v>184.73</v>
      </c>
      <c r="CF6" s="21">
        <f t="shared" si="9"/>
        <v>172.52</v>
      </c>
      <c r="CG6" s="21">
        <f t="shared" si="9"/>
        <v>173.89</v>
      </c>
      <c r="CH6" s="21">
        <f t="shared" si="9"/>
        <v>177.02</v>
      </c>
      <c r="CI6" s="21">
        <f t="shared" si="9"/>
        <v>185.47</v>
      </c>
      <c r="CJ6" s="21">
        <f t="shared" si="9"/>
        <v>187.76</v>
      </c>
      <c r="CK6" s="21">
        <f t="shared" si="9"/>
        <v>190.48</v>
      </c>
      <c r="CL6" s="20" t="str">
        <f>IF(CL7="","",IF(CL7="-","【-】","【"&amp;SUBSTITUTE(TEXT(CL7,"#,##0.00"),"-","△")&amp;"】"))</f>
        <v>【216.39】</v>
      </c>
      <c r="CM6" s="21" t="str">
        <f>IF(CM7="",NA(),CM7)</f>
        <v>-</v>
      </c>
      <c r="CN6" s="21" t="str">
        <f t="shared" ref="CN6:CV6" si="10">IF(CN7="",NA(),CN7)</f>
        <v>-</v>
      </c>
      <c r="CO6" s="21" t="str">
        <f t="shared" si="10"/>
        <v>-</v>
      </c>
      <c r="CP6" s="21" t="str">
        <f t="shared" si="10"/>
        <v>-</v>
      </c>
      <c r="CQ6" s="21" t="str">
        <f t="shared" si="10"/>
        <v>-</v>
      </c>
      <c r="CR6" s="21">
        <f t="shared" si="10"/>
        <v>42.38</v>
      </c>
      <c r="CS6" s="21">
        <f t="shared" si="10"/>
        <v>46.17</v>
      </c>
      <c r="CT6" s="21">
        <f t="shared" si="10"/>
        <v>45.68</v>
      </c>
      <c r="CU6" s="21">
        <f t="shared" si="10"/>
        <v>45.87</v>
      </c>
      <c r="CV6" s="21">
        <f t="shared" si="10"/>
        <v>44.24</v>
      </c>
      <c r="CW6" s="20" t="str">
        <f>IF(CW7="","",IF(CW7="-","【-】","【"&amp;SUBSTITUTE(TEXT(CW7,"#,##0.00"),"-","△")&amp;"】"))</f>
        <v>【42.57】</v>
      </c>
      <c r="CX6" s="21">
        <f>IF(CX7="",NA(),CX7)</f>
        <v>100</v>
      </c>
      <c r="CY6" s="21">
        <f t="shared" ref="CY6:DG6" si="11">IF(CY7="",NA(),CY7)</f>
        <v>100</v>
      </c>
      <c r="CZ6" s="21">
        <f t="shared" si="11"/>
        <v>100</v>
      </c>
      <c r="DA6" s="21">
        <f t="shared" si="11"/>
        <v>100</v>
      </c>
      <c r="DB6" s="21">
        <f t="shared" si="11"/>
        <v>100</v>
      </c>
      <c r="DC6" s="21">
        <f t="shared" si="11"/>
        <v>87.01</v>
      </c>
      <c r="DD6" s="21">
        <f t="shared" si="11"/>
        <v>87.84</v>
      </c>
      <c r="DE6" s="21">
        <f t="shared" si="11"/>
        <v>87.96</v>
      </c>
      <c r="DF6" s="21">
        <f t="shared" si="11"/>
        <v>87.65</v>
      </c>
      <c r="DG6" s="21">
        <f t="shared" si="11"/>
        <v>88.15</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f>IF(EE7="",NA(),EE7)</f>
        <v>0.67</v>
      </c>
      <c r="EF6" s="20">
        <f t="shared" ref="EF6:EN6" si="14">IF(EF7="",NA(),EF7)</f>
        <v>0</v>
      </c>
      <c r="EG6" s="20">
        <f t="shared" si="14"/>
        <v>0</v>
      </c>
      <c r="EH6" s="21">
        <f t="shared" si="14"/>
        <v>0.59</v>
      </c>
      <c r="EI6" s="21">
        <f t="shared" si="14"/>
        <v>0.59</v>
      </c>
      <c r="EJ6" s="21">
        <f t="shared" si="14"/>
        <v>0.15</v>
      </c>
      <c r="EK6" s="21">
        <f t="shared" si="14"/>
        <v>0.06</v>
      </c>
      <c r="EL6" s="21">
        <f t="shared" si="14"/>
        <v>0.04</v>
      </c>
      <c r="EM6" s="21">
        <f t="shared" si="14"/>
        <v>0.06</v>
      </c>
      <c r="EN6" s="21">
        <f t="shared" si="14"/>
        <v>0.27</v>
      </c>
      <c r="EO6" s="20" t="str">
        <f>IF(EO7="","",IF(EO7="-","【-】","【"&amp;SUBSTITUTE(TEXT(EO7,"#,##0.00"),"-","△")&amp;"】"))</f>
        <v>【0.15】</v>
      </c>
    </row>
    <row r="7" spans="1:145" s="22" customFormat="1" x14ac:dyDescent="0.15">
      <c r="A7" s="14"/>
      <c r="B7" s="23">
        <v>2021</v>
      </c>
      <c r="C7" s="23">
        <v>53686</v>
      </c>
      <c r="D7" s="23">
        <v>47</v>
      </c>
      <c r="E7" s="23">
        <v>17</v>
      </c>
      <c r="F7" s="23">
        <v>4</v>
      </c>
      <c r="G7" s="23">
        <v>0</v>
      </c>
      <c r="H7" s="23" t="s">
        <v>97</v>
      </c>
      <c r="I7" s="23" t="s">
        <v>98</v>
      </c>
      <c r="J7" s="23" t="s">
        <v>99</v>
      </c>
      <c r="K7" s="23" t="s">
        <v>100</v>
      </c>
      <c r="L7" s="23" t="s">
        <v>101</v>
      </c>
      <c r="M7" s="23" t="s">
        <v>102</v>
      </c>
      <c r="N7" s="24" t="s">
        <v>103</v>
      </c>
      <c r="O7" s="24" t="s">
        <v>104</v>
      </c>
      <c r="P7" s="24">
        <v>100</v>
      </c>
      <c r="Q7" s="24">
        <v>73.09</v>
      </c>
      <c r="R7" s="24">
        <v>4779</v>
      </c>
      <c r="S7" s="24">
        <v>3070</v>
      </c>
      <c r="T7" s="24">
        <v>170.11</v>
      </c>
      <c r="U7" s="24">
        <v>18.05</v>
      </c>
      <c r="V7" s="24">
        <v>2994</v>
      </c>
      <c r="W7" s="24">
        <v>2.97</v>
      </c>
      <c r="X7" s="24">
        <v>1008.08</v>
      </c>
      <c r="Y7" s="24">
        <v>96.47</v>
      </c>
      <c r="Z7" s="24">
        <v>95.57</v>
      </c>
      <c r="AA7" s="24">
        <v>106.09</v>
      </c>
      <c r="AB7" s="24">
        <v>106.75</v>
      </c>
      <c r="AC7" s="24">
        <v>118.83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280.91000000000003</v>
      </c>
      <c r="BG7" s="24">
        <v>126.82</v>
      </c>
      <c r="BH7" s="24">
        <v>177.98</v>
      </c>
      <c r="BI7" s="24">
        <v>144.59</v>
      </c>
      <c r="BJ7" s="24">
        <v>699.67</v>
      </c>
      <c r="BK7" s="24">
        <v>1144.94</v>
      </c>
      <c r="BL7" s="24">
        <v>1252.71</v>
      </c>
      <c r="BM7" s="24">
        <v>1267.3900000000001</v>
      </c>
      <c r="BN7" s="24">
        <v>1268.6300000000001</v>
      </c>
      <c r="BO7" s="24">
        <v>1283.69</v>
      </c>
      <c r="BP7" s="24">
        <v>1201.79</v>
      </c>
      <c r="BQ7" s="24">
        <v>99.8</v>
      </c>
      <c r="BR7" s="24">
        <v>100</v>
      </c>
      <c r="BS7" s="24">
        <v>106.96</v>
      </c>
      <c r="BT7" s="24">
        <v>103.66</v>
      </c>
      <c r="BU7" s="24">
        <v>109.96</v>
      </c>
      <c r="BV7" s="24">
        <v>88.16</v>
      </c>
      <c r="BW7" s="24">
        <v>87.03</v>
      </c>
      <c r="BX7" s="24">
        <v>84.3</v>
      </c>
      <c r="BY7" s="24">
        <v>82.88</v>
      </c>
      <c r="BZ7" s="24">
        <v>82.53</v>
      </c>
      <c r="CA7" s="24">
        <v>75.31</v>
      </c>
      <c r="CB7" s="24">
        <v>189</v>
      </c>
      <c r="CC7" s="24">
        <v>187.09</v>
      </c>
      <c r="CD7" s="24">
        <v>174.43</v>
      </c>
      <c r="CE7" s="24">
        <v>184.73</v>
      </c>
      <c r="CF7" s="24">
        <v>172.52</v>
      </c>
      <c r="CG7" s="24">
        <v>173.89</v>
      </c>
      <c r="CH7" s="24">
        <v>177.02</v>
      </c>
      <c r="CI7" s="24">
        <v>185.47</v>
      </c>
      <c r="CJ7" s="24">
        <v>187.76</v>
      </c>
      <c r="CK7" s="24">
        <v>190.48</v>
      </c>
      <c r="CL7" s="24">
        <v>216.39</v>
      </c>
      <c r="CM7" s="24" t="s">
        <v>103</v>
      </c>
      <c r="CN7" s="24" t="s">
        <v>103</v>
      </c>
      <c r="CO7" s="24" t="s">
        <v>103</v>
      </c>
      <c r="CP7" s="24" t="s">
        <v>103</v>
      </c>
      <c r="CQ7" s="24" t="s">
        <v>103</v>
      </c>
      <c r="CR7" s="24">
        <v>42.38</v>
      </c>
      <c r="CS7" s="24">
        <v>46.17</v>
      </c>
      <c r="CT7" s="24">
        <v>45.68</v>
      </c>
      <c r="CU7" s="24">
        <v>45.87</v>
      </c>
      <c r="CV7" s="24">
        <v>44.24</v>
      </c>
      <c r="CW7" s="24">
        <v>42.57</v>
      </c>
      <c r="CX7" s="24">
        <v>100</v>
      </c>
      <c r="CY7" s="24">
        <v>100</v>
      </c>
      <c r="CZ7" s="24">
        <v>100</v>
      </c>
      <c r="DA7" s="24">
        <v>100</v>
      </c>
      <c r="DB7" s="24">
        <v>100</v>
      </c>
      <c r="DC7" s="24">
        <v>87.01</v>
      </c>
      <c r="DD7" s="24">
        <v>87.84</v>
      </c>
      <c r="DE7" s="24">
        <v>87.96</v>
      </c>
      <c r="DF7" s="24">
        <v>87.65</v>
      </c>
      <c r="DG7" s="24">
        <v>88.15</v>
      </c>
      <c r="DH7" s="24">
        <v>85.24</v>
      </c>
      <c r="DI7" s="24"/>
      <c r="DJ7" s="24"/>
      <c r="DK7" s="24"/>
      <c r="DL7" s="24"/>
      <c r="DM7" s="24"/>
      <c r="DN7" s="24"/>
      <c r="DO7" s="24"/>
      <c r="DP7" s="24"/>
      <c r="DQ7" s="24"/>
      <c r="DR7" s="24"/>
      <c r="DS7" s="24"/>
      <c r="DT7" s="24"/>
      <c r="DU7" s="24"/>
      <c r="DV7" s="24"/>
      <c r="DW7" s="24"/>
      <c r="DX7" s="24"/>
      <c r="DY7" s="24"/>
      <c r="DZ7" s="24"/>
      <c r="EA7" s="24"/>
      <c r="EB7" s="24"/>
      <c r="EC7" s="24"/>
      <c r="ED7" s="24"/>
      <c r="EE7" s="24">
        <v>0.67</v>
      </c>
      <c r="EF7" s="24">
        <v>0</v>
      </c>
      <c r="EG7" s="24">
        <v>0</v>
      </c>
      <c r="EH7" s="24">
        <v>0.59</v>
      </c>
      <c r="EI7" s="24">
        <v>0.59</v>
      </c>
      <c r="EJ7" s="24">
        <v>0.15</v>
      </c>
      <c r="EK7" s="24">
        <v>0.06</v>
      </c>
      <c r="EL7" s="24">
        <v>0.04</v>
      </c>
      <c r="EM7" s="24">
        <v>0.06</v>
      </c>
      <c r="EN7" s="24">
        <v>0.27</v>
      </c>
      <c r="EO7" s="24">
        <v>0.15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相原 千里</cp:lastModifiedBy>
  <dcterms:created xsi:type="dcterms:W3CDTF">2023-01-12T23:56:09Z</dcterms:created>
  <dcterms:modified xsi:type="dcterms:W3CDTF">2023-01-18T01:42:15Z</dcterms:modified>
  <cp:category/>
</cp:coreProperties>
</file>